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Contabilità\2026\Contabilità attiva\III TRIM\"/>
    </mc:Choice>
  </mc:AlternateContent>
  <xr:revisionPtr revIDLastSave="0" documentId="8_{136F65BA-0E64-4C07-B2D7-BD466315F3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3" i="1" l="1"/>
  <c r="E53" i="1" s="1"/>
  <c r="D50" i="1"/>
  <c r="E50" i="1" s="1"/>
  <c r="D89" i="1"/>
  <c r="E89" i="1" s="1"/>
  <c r="D88" i="1"/>
  <c r="E88" i="1" s="1"/>
  <c r="D87" i="1"/>
  <c r="E87" i="1" s="1"/>
  <c r="D7" i="1"/>
  <c r="E7" i="1" s="1"/>
  <c r="D85" i="1"/>
  <c r="E85" i="1" s="1"/>
  <c r="D84" i="1"/>
  <c r="E84" i="1" s="1"/>
  <c r="D83" i="1"/>
  <c r="E83" i="1" s="1"/>
  <c r="D82" i="1"/>
  <c r="E82" i="1" s="1"/>
  <c r="D77" i="1"/>
  <c r="E77" i="1" s="1"/>
  <c r="D78" i="1"/>
  <c r="E78" i="1" s="1"/>
  <c r="D79" i="1"/>
  <c r="E79" i="1" s="1"/>
  <c r="D80" i="1"/>
  <c r="E80" i="1" s="1"/>
  <c r="D8" i="1"/>
  <c r="E8" i="1" s="1"/>
  <c r="F8" i="1" s="1"/>
  <c r="D9" i="1"/>
  <c r="E9" i="1" s="1"/>
  <c r="D10" i="1"/>
  <c r="E10" i="1" s="1"/>
  <c r="F10" i="1" s="1"/>
  <c r="D11" i="1"/>
  <c r="E11" i="1" s="1"/>
  <c r="F11" i="1" s="1"/>
  <c r="D12" i="1"/>
  <c r="E12" i="1" s="1"/>
  <c r="F12" i="1" s="1"/>
  <c r="D13" i="1"/>
  <c r="E13" i="1" s="1"/>
  <c r="F13" i="1" s="1"/>
  <c r="D14" i="1"/>
  <c r="E14" i="1" s="1"/>
  <c r="D15" i="1"/>
  <c r="E15" i="1" s="1"/>
  <c r="F15" i="1" s="1"/>
  <c r="D16" i="1"/>
  <c r="E16" i="1" s="1"/>
  <c r="D17" i="1"/>
  <c r="E17" i="1" s="1"/>
  <c r="F17" i="1" s="1"/>
  <c r="D18" i="1"/>
  <c r="E18" i="1" s="1"/>
  <c r="F18" i="1" s="1"/>
  <c r="D19" i="1"/>
  <c r="E19" i="1" s="1"/>
  <c r="D22" i="1"/>
  <c r="E22" i="1" s="1"/>
  <c r="F22" i="1" s="1"/>
  <c r="D23" i="1"/>
  <c r="E23" i="1" s="1"/>
  <c r="D24" i="1"/>
  <c r="E24" i="1" s="1"/>
  <c r="D25" i="1"/>
  <c r="E25" i="1" s="1"/>
  <c r="F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F34" i="1" s="1"/>
  <c r="D35" i="1"/>
  <c r="E35" i="1" s="1"/>
  <c r="F35" i="1" s="1"/>
  <c r="D36" i="1"/>
  <c r="E36" i="1" s="1"/>
  <c r="F36" i="1" s="1"/>
  <c r="D37" i="1"/>
  <c r="E37" i="1" s="1"/>
  <c r="F37" i="1" s="1"/>
  <c r="D40" i="1"/>
  <c r="E40" i="1" s="1"/>
  <c r="D41" i="1"/>
  <c r="E41" i="1" s="1"/>
  <c r="D43" i="1"/>
  <c r="E43" i="1" s="1"/>
  <c r="D44" i="1"/>
  <c r="E44" i="1" s="1"/>
  <c r="F44" i="1" s="1"/>
  <c r="D45" i="1"/>
  <c r="E45" i="1" s="1"/>
  <c r="D46" i="1"/>
  <c r="E46" i="1" s="1"/>
  <c r="D47" i="1"/>
  <c r="E47" i="1" s="1"/>
  <c r="D49" i="1"/>
  <c r="E49" i="1" s="1"/>
  <c r="D52" i="1"/>
  <c r="E52" i="1" s="1"/>
  <c r="D55" i="1"/>
  <c r="E55" i="1" s="1"/>
  <c r="D57" i="1"/>
  <c r="E57" i="1" s="1"/>
  <c r="F57" i="1" s="1"/>
  <c r="D58" i="1"/>
  <c r="E58" i="1" s="1"/>
  <c r="F58" i="1" s="1"/>
  <c r="D59" i="1"/>
  <c r="E59" i="1" s="1"/>
  <c r="D60" i="1"/>
  <c r="E60" i="1" s="1"/>
  <c r="F60" i="1" s="1"/>
  <c r="D61" i="1"/>
  <c r="E61" i="1" s="1"/>
  <c r="D64" i="1"/>
  <c r="E64" i="1" s="1"/>
  <c r="D65" i="1"/>
  <c r="E65" i="1" s="1"/>
  <c r="D66" i="1"/>
  <c r="E66" i="1" s="1"/>
  <c r="D69" i="1"/>
  <c r="E69" i="1" s="1"/>
  <c r="D70" i="1"/>
  <c r="E70" i="1" s="1"/>
  <c r="D71" i="1"/>
  <c r="E71" i="1" s="1"/>
  <c r="D72" i="1"/>
  <c r="E72" i="1" s="1"/>
  <c r="F72" i="1" s="1"/>
  <c r="D75" i="1"/>
  <c r="E75" i="1" s="1"/>
  <c r="D90" i="1"/>
  <c r="E90" i="1" s="1"/>
  <c r="D91" i="1"/>
  <c r="E91" i="1" s="1"/>
  <c r="D92" i="1"/>
  <c r="E92" i="1" s="1"/>
  <c r="D93" i="1"/>
  <c r="E93" i="1" s="1"/>
  <c r="F93" i="1" s="1"/>
  <c r="D94" i="1"/>
  <c r="E94" i="1" s="1"/>
  <c r="F94" i="1" s="1"/>
  <c r="D95" i="1"/>
  <c r="E95" i="1" s="1"/>
  <c r="F95" i="1" s="1"/>
  <c r="D98" i="1"/>
  <c r="E98" i="1" s="1"/>
  <c r="F98" i="1" s="1"/>
  <c r="D99" i="1"/>
  <c r="E99" i="1" s="1"/>
  <c r="F99" i="1" s="1"/>
  <c r="D100" i="1"/>
  <c r="E100" i="1" s="1"/>
  <c r="F100" i="1" s="1"/>
  <c r="D101" i="1"/>
  <c r="E101" i="1" s="1"/>
  <c r="D102" i="1"/>
  <c r="E102" i="1" s="1"/>
  <c r="D103" i="1"/>
  <c r="E103" i="1" s="1"/>
  <c r="F103" i="1" s="1"/>
  <c r="D104" i="1"/>
  <c r="E104" i="1" s="1"/>
  <c r="D105" i="1"/>
  <c r="E105" i="1" s="1"/>
  <c r="D106" i="1"/>
  <c r="E106" i="1" s="1"/>
  <c r="D107" i="1"/>
  <c r="E107" i="1" s="1"/>
  <c r="D108" i="1"/>
  <c r="E108" i="1" s="1"/>
  <c r="D111" i="1"/>
  <c r="E111" i="1" s="1"/>
  <c r="F111" i="1" s="1"/>
  <c r="D6" i="1"/>
  <c r="E6" i="1" s="1"/>
  <c r="F6" i="1" s="1"/>
  <c r="C3" i="1"/>
  <c r="E48" i="1" l="1"/>
  <c r="F48" i="1" s="1"/>
  <c r="E42" i="1"/>
  <c r="F42" i="1" s="1"/>
  <c r="E51" i="1"/>
  <c r="E54" i="1"/>
</calcChain>
</file>

<file path=xl/sharedStrings.xml><?xml version="1.0" encoding="utf-8"?>
<sst xmlns="http://schemas.openxmlformats.org/spreadsheetml/2006/main" count="160" uniqueCount="155">
  <si>
    <t xml:space="preserve">TASSO DI RAGGUAGLIO:   1 euro = </t>
  </si>
  <si>
    <t>corone svedesi</t>
  </si>
  <si>
    <t>1 corona =</t>
  </si>
  <si>
    <t>euro</t>
  </si>
  <si>
    <t>ART.</t>
  </si>
  <si>
    <t>TIPO   DI   ATTO</t>
  </si>
  <si>
    <t>Importo in
EURO</t>
  </si>
  <si>
    <t>da arrotondare</t>
  </si>
  <si>
    <t>Importo in
SEK</t>
  </si>
  <si>
    <r>
      <t xml:space="preserve">Importo in
SEK con </t>
    </r>
    <r>
      <rPr>
        <b/>
        <i/>
        <sz val="11"/>
        <rFont val="Arial Narrow"/>
        <family val="2"/>
      </rPr>
      <t>SWISH</t>
    </r>
  </si>
  <si>
    <t>SEZIONE I - ATTI DI STATO CIVILE</t>
  </si>
  <si>
    <t>01A</t>
  </si>
  <si>
    <t xml:space="preserve">ESTRATTI PER COPIA INTEGRALE DI ATTI DI STATO CIVILE (per foglio) </t>
  </si>
  <si>
    <t>02A</t>
  </si>
  <si>
    <t>ESTRATTI PER RIASSUNTO DI ATTI DI STATO CIVILE (per foglio)</t>
  </si>
  <si>
    <t>02B</t>
  </si>
  <si>
    <t>CERTIFICATI E DICHIARAZIONI D'UFFICIO CONCERNENTI LO STATO CIVILE (per foglio)</t>
  </si>
  <si>
    <t>02C</t>
  </si>
  <si>
    <t>CERTIFICATO DI AVVENUTA PUBBLICAZIONE DI MATRIMONIO</t>
  </si>
  <si>
    <t>02D</t>
  </si>
  <si>
    <t>CERTIFICATO DI CAPACITA' MATRIMONIALE O NULLA OSTA</t>
  </si>
  <si>
    <t xml:space="preserve"> AFFISSIONE DELL'ATTO DI PUBBLICAZIONE DI MATRIMONIO</t>
  </si>
  <si>
    <t>04A</t>
  </si>
  <si>
    <t>CERTIFICATO DI CITTADINANZA</t>
  </si>
  <si>
    <t>05A</t>
  </si>
  <si>
    <t>TRADUZIONE ATTI STATO CIVILE in lingua italiana (per foglio)</t>
  </si>
  <si>
    <t xml:space="preserve">LEGALIZZAZIONE ATTI DI STATO CIVILE  </t>
  </si>
  <si>
    <t>07B</t>
  </si>
  <si>
    <t>CITTADINANZA (diritti da riscuotere per il trattamento della domanda)</t>
  </si>
  <si>
    <t>SEZIONE II - ATTI NOTARILI</t>
  </si>
  <si>
    <t>17A</t>
  </si>
  <si>
    <t>PROCURA GENERALE</t>
  </si>
  <si>
    <t>18A</t>
  </si>
  <si>
    <t>PROCURA SPECIALE</t>
  </si>
  <si>
    <t>PROCESSO VERBALE DI DEPOSITO DI SCRITTURA PRIVATA O DI QUALSIASI ALTRO ATTO O DOCUMENTO (per foglio)</t>
  </si>
  <si>
    <t>AUTENTICA FIRMA SCRITTURA PRIVATA NON AVENTE CONTENUTO PATRIMONIALE</t>
  </si>
  <si>
    <t xml:space="preserve">COPIA INTEGRALE ATTI NOTARILI   (per ogni atto) </t>
  </si>
  <si>
    <t>SEZIONE III - PASSAPORTI, DOCUMENTI DI IDENTITA' E VISTI</t>
  </si>
  <si>
    <t>27A</t>
  </si>
  <si>
    <t xml:space="preserve">Costo libretto passaporto ordinario a 48 pg. </t>
  </si>
  <si>
    <t xml:space="preserve">Contributo amministrativo rilascio passaporto </t>
  </si>
  <si>
    <t>Totale Passaporto (costo libretto + contributo amministrativo)</t>
  </si>
  <si>
    <t>DOCUMENTO PROVVISORIO DI VIAGGIO  -  E.T.D.</t>
  </si>
  <si>
    <t xml:space="preserve">CARTA D'IDENTITA' - COSTO STAMPATO A VALORE </t>
  </si>
  <si>
    <t>28B</t>
  </si>
  <si>
    <t xml:space="preserve">DUPLICAZIONE CARTA D'IDENTITA' - DIRITTI </t>
  </si>
  <si>
    <t>Totale Duplicazione Carta d'Identità (diritti + costo stampato a valore)</t>
  </si>
  <si>
    <t>VISTO SCHENGEN (max 90 gg.)</t>
  </si>
  <si>
    <t>VISTO NAZIONALE PER SOGGIORNI LUNGA DURATA (tipo D)</t>
  </si>
  <si>
    <t>VISTO NAZIONALE PER MOTIVI DI STUDIO (tipo D)</t>
  </si>
  <si>
    <t xml:space="preserve">SEZIONE VI- ATTI RELATIVI ALLA NAVIGAZIONE MARITTIMA ED AEREA </t>
  </si>
  <si>
    <t>NAVIGAZIONE MARITTIMA/AEREA ATTI non enunciati nei prec. Art. Sez.VI</t>
  </si>
  <si>
    <t xml:space="preserve">SEZIONE VII- ATTI AMMINISTRATIVI </t>
  </si>
  <si>
    <t>66B</t>
  </si>
  <si>
    <t>AUTENTICA FOTOGRAFIA</t>
  </si>
  <si>
    <t>66H</t>
  </si>
  <si>
    <t>PASSAPORTO MORTUARIO</t>
  </si>
  <si>
    <t>66N</t>
  </si>
  <si>
    <t xml:space="preserve">SEZIONE VIII- ATTI DIVERSI DA QUELLI DI STATO CIVILE E NOTARILI, LEGALIZZAZIONI E TRADUZIONI </t>
  </si>
  <si>
    <t>APPOSIZIONE SIGILLI E PROCESSI VERBALI (per ogni foglio)</t>
  </si>
  <si>
    <t>DECRETI, CERTIFICATI, NOTIFICAZIONI, AFFISSIONI ED AUTORIZZAZIONE</t>
  </si>
  <si>
    <t>LEGALIZZAZIONE ATTI E FIRME</t>
  </si>
  <si>
    <t xml:space="preserve">COPIA INTEGRALE  ATTI VARI  (Visto per copia conforme) </t>
  </si>
  <si>
    <t xml:space="preserve">SEZIONE IX - DIRITTI DI URGENZA </t>
  </si>
  <si>
    <t>DIRITTI D´URGENZA PER ATTI DA RILASCIARE ENTRO 24 ORE</t>
  </si>
  <si>
    <t>Il presente quadro ha valore meramente riepilogativo della Tabella consolare in vigore allegata</t>
  </si>
  <si>
    <t>al D.lgs. 71/2011 e modificata in attuazione del D.lgs. 221/2016</t>
  </si>
  <si>
    <t>04B</t>
  </si>
  <si>
    <t>ATTO DI RINUNCIA CITTADINANZA</t>
  </si>
  <si>
    <t>05B</t>
  </si>
  <si>
    <t xml:space="preserve">TRADUZIONE ATTI STATO CIVILE in lingua non italiana per uso trascrizione nei registri dello stato civile italiano </t>
  </si>
  <si>
    <t>ATTI NON ENUNCIATI NEGLI ARTICOLI 1-7 DELLA SEZ. 1</t>
  </si>
  <si>
    <t>17B</t>
  </si>
  <si>
    <t>PROCURA GENERALE ALLE LITI</t>
  </si>
  <si>
    <t>17C</t>
  </si>
  <si>
    <t>CONFERMA, MODIFICAZIONE O REVOCA PROCURA GENERALE</t>
  </si>
  <si>
    <t>18B</t>
  </si>
  <si>
    <t>MANDATO SPECIALE CON O SENZA RAPPRESENTANZA</t>
  </si>
  <si>
    <t>18C</t>
  </si>
  <si>
    <t>MANDATO SPECIALE RELATIVO AD ATTI DI STATO CIVILE</t>
  </si>
  <si>
    <t>18D</t>
  </si>
  <si>
    <t>MODIFICAZIONE, REVOCA, RINUNZIA, RATIFICA O CONFERMA PROCURA SPECIALE</t>
  </si>
  <si>
    <t>ATTO DI ASSENSO O AUTORIZZAZIONE DEI GENITORI O ASCENDENTI A FAVORE DEI DISCENDENTI, O DI UN CONIUGE IN FAVORE DELL'ALTRO</t>
  </si>
  <si>
    <t>21A</t>
  </si>
  <si>
    <t>CONSENSO A CANCELLAZIONE DI IPOTECA o a riduzione della somma per la quale è iscritta l'ipoteca</t>
  </si>
  <si>
    <t>CONSENSO A LIBERAZIONE PARZIALE di beni da ipoteca o a frazionamento di ipoteca</t>
  </si>
  <si>
    <t>21C</t>
  </si>
  <si>
    <t>21B</t>
  </si>
  <si>
    <t>CONSENSO A SEPARAZIONE DI QUOTE IPOTECARIE</t>
  </si>
  <si>
    <t>21E</t>
  </si>
  <si>
    <t>RATIFICA O CONVALIDA DI ATTO</t>
  </si>
  <si>
    <t>N13B</t>
  </si>
  <si>
    <t>N13A</t>
  </si>
  <si>
    <t>DOCUMENTO PROVVISORIO DI VIAGGIO  -  E.T.D. per cittadini UE non italiani</t>
  </si>
  <si>
    <t>27T</t>
  </si>
  <si>
    <t>Rilascio passaporto temporaneo</t>
  </si>
  <si>
    <t>28C</t>
  </si>
  <si>
    <t>RILASCIO CARTA D'IDENTITA' ELETTRONICA</t>
  </si>
  <si>
    <t>28D</t>
  </si>
  <si>
    <t>DUPLICATO CARTA D'IDENTITA' ELETTRONICA</t>
  </si>
  <si>
    <t>28E</t>
  </si>
  <si>
    <t>DUPLICATO GRATUITO CIE PER MANCATA CONSEGNA</t>
  </si>
  <si>
    <t>31A</t>
  </si>
  <si>
    <t>ISTANZE ALL'AUTORITA' CONSOLARE</t>
  </si>
  <si>
    <t>31B</t>
  </si>
  <si>
    <t>PROVVEDIM. AUTOR. CONS. IN ESERCIZ. POTERI DI GIUDICE TUTELARE</t>
  </si>
  <si>
    <t>ATTI NON ENUNCIATI NEGLI ART. 30-35 PRESENTI NELLA SEZ. 4</t>
  </si>
  <si>
    <t xml:space="preserve">SEZIONE IV- CONTROVERSIE, ASS.GIUDIZ., GIURISDIZ. VOL </t>
  </si>
  <si>
    <t>AUTORIZZAZIONE al comandante della nave a contrarre obbligazioni per urgenti necessità della nave o del viaggio (artt. 307 e 315 del codice della navigazione)</t>
  </si>
  <si>
    <t>ATTI relativi ad assunzione di personale marittimo o di volo non appartenente all'Unione Europea (artt. 294 e 886 del codice della navigazione)</t>
  </si>
  <si>
    <t>ATTI relativi ad assunzionI di personale marittimo o di volo non appartenente all'Unione Europea (artt. 319, 742 e 898 del codice della navigazione)</t>
  </si>
  <si>
    <t>CERTIFICATO DI ESISTENZA IN VITA - o sua traduzione e legalizzazione quando rilasciato da autorità estere - per riscossione di pensioni a carico dello Stato o di enti pubblici o di beneficienza</t>
  </si>
  <si>
    <t>59A</t>
  </si>
  <si>
    <t>59B</t>
  </si>
  <si>
    <t>64A</t>
  </si>
  <si>
    <t>VIDIMAZIONE DI DOCUMENTI DOGANALI</t>
  </si>
  <si>
    <t>64B</t>
  </si>
  <si>
    <t>VIDIMAZIONE DI DOCUMENTI DOGANALI richiesti per l'introduzione in italia di beni godenti franchigia</t>
  </si>
  <si>
    <t>ATTESTAZIONI concernenti leggi e consuetudini vigenti in Italia o nello Stato di residenza</t>
  </si>
  <si>
    <t>DICHIARAZIONE DI VALORE atti non enunciati negli artt. T.C. sez. VII (laurea/diploma)</t>
  </si>
  <si>
    <t>70A</t>
  </si>
  <si>
    <t>TRADUZIONE DI ATTI DIVERSI DALLO STATO CIVILE IN LINGUA ITALIANA</t>
  </si>
  <si>
    <t>70B</t>
  </si>
  <si>
    <t>TRADUZIONE DI ATTI DIVERSI DALLO STATO CIVILE IN LINGUA  NON ITALIANA</t>
  </si>
  <si>
    <t>72A</t>
  </si>
  <si>
    <t>CERTFICAZIONE DI CONFORMITA' AD ORIGINALE di traduzione non eseguita dall'Ufficio Consolare in lingua italiana</t>
  </si>
  <si>
    <t>72B</t>
  </si>
  <si>
    <t>CERTFICAZIONE DI CONFORMITA' AD ORIGINALE di traduzione non eseguita dall'Ufficio Consolare in lingua italiana, uso trascr.</t>
  </si>
  <si>
    <t>72C</t>
  </si>
  <si>
    <t>CERTFICAZIONE DI CONFORMITA' AD ORIGINALE di traduzione non eseguita dall'Ufficio Consolare in lingua non italiana</t>
  </si>
  <si>
    <t>72D</t>
  </si>
  <si>
    <t>CERTFICAZIONE DI CONFORMITA' AD ORIGINALE di traduzione non eseguita dall'Ufficio Consolare in lingua non italiana, uso trascr.</t>
  </si>
  <si>
    <t>COPIA DI QUALUNQUE ALTRO ATTO O DOCUMENTO acquisibile in virtù del diritto di accesso di cui all'art. 25 legge n.241/1990</t>
  </si>
  <si>
    <t>VISTO NAZIONALE DI REINGRESSO (tipo D)</t>
  </si>
  <si>
    <t>VISTO NAZIONALE PER MOTIVI DI RICERCA (tipo D)</t>
  </si>
  <si>
    <t>CERTIFICATO DI ESISTENZA IN VITA -  per riscossione di rendite o di somme:</t>
  </si>
  <si>
    <t>da 0,00 a 250,00</t>
  </si>
  <si>
    <t>01B</t>
  </si>
  <si>
    <t>COPIE DI ATTI E DOCUMENTI INSERITI NEL VOLUME DEGLI ALLEGATI (per foglio)</t>
  </si>
  <si>
    <t>07</t>
  </si>
  <si>
    <t>03</t>
  </si>
  <si>
    <t>08</t>
  </si>
  <si>
    <t>ATTI NON ENUNCIATI NEI PRECEDENTI ARTICOLI DELLA PRESENTE SEZIONE                                     RINUNCIA EREDITA'  , ACCETTAZIONE DONAZIONE          (per foglio)</t>
  </si>
  <si>
    <t>TRADUZIONE E LEGALIZZAZIONE DI CERTIFICATO DI ESISTENZA IN VITA quando rilasciato da autorità estere -valore:</t>
  </si>
  <si>
    <t>RILASCIO O VIDIMAZIONE DI CERTIFICATO DI ORIGINE, DI DESTINAZIONE O DI SBARCO - valore:</t>
  </si>
  <si>
    <t>da 0,00 a 800,00</t>
  </si>
  <si>
    <t>da 800,001 in su</t>
  </si>
  <si>
    <t>da 250,001 a 520,00</t>
  </si>
  <si>
    <t>da 520,001 a 800,00</t>
  </si>
  <si>
    <t>da 800,001 a 1.600,00</t>
  </si>
  <si>
    <t>da 1.600,001 in su</t>
  </si>
  <si>
    <t>Totale Duplicazione Carta d'Identità elettronica (diritti + costo stampato a valore)</t>
  </si>
  <si>
    <t xml:space="preserve">CARTA D'IDENTITA' ELETTRONICA - COSTO STAMPATO A VALORE </t>
  </si>
  <si>
    <t>Totale Carta d'Identità elettronica (diritti + costo stampato a valore)</t>
  </si>
  <si>
    <t>TABELLA TARIFFE ATTI CONSOLARI IN VIGORE DAL 1 LUGLIO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</si>
</sst>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"/>
    <numFmt numFmtId="166" formatCode="0.000000"/>
  </numFmts>
  <fonts count="8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4" xfId="0" applyBorder="1" applyAlignment="1">
      <alignment vertical="center"/>
    </xf>
    <xf numFmtId="164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66" fontId="1" fillId="0" borderId="9" xfId="0" applyNumberFormat="1" applyFont="1" applyBorder="1" applyAlignment="1">
      <alignment horizontal="center" vertical="center"/>
    </xf>
    <xf numFmtId="165" fontId="1" fillId="0" borderId="9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top" wrapText="1"/>
    </xf>
    <xf numFmtId="165" fontId="3" fillId="2" borderId="13" xfId="0" applyNumberFormat="1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left" vertical="center"/>
    </xf>
    <xf numFmtId="165" fontId="3" fillId="2" borderId="15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4" fontId="2" fillId="3" borderId="13" xfId="0" applyNumberFormat="1" applyFont="1" applyFill="1" applyBorder="1" applyAlignment="1">
      <alignment horizontal="center" vertical="center"/>
    </xf>
    <xf numFmtId="165" fontId="2" fillId="2" borderId="15" xfId="0" applyNumberFormat="1" applyFont="1" applyFill="1" applyBorder="1" applyAlignment="1">
      <alignment horizontal="center" vertical="center"/>
    </xf>
    <xf numFmtId="1" fontId="1" fillId="0" borderId="16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" fontId="2" fillId="3" borderId="15" xfId="0" applyNumberFormat="1" applyFont="1" applyFill="1" applyBorder="1" applyAlignment="1">
      <alignment horizontal="center" vertical="center" wrapText="1"/>
    </xf>
    <xf numFmtId="4" fontId="2" fillId="3" borderId="13" xfId="0" applyNumberFormat="1" applyFont="1" applyFill="1" applyBorder="1" applyAlignment="1">
      <alignment horizontal="left" vertical="center" wrapText="1"/>
    </xf>
    <xf numFmtId="4" fontId="2" fillId="2" borderId="15" xfId="0" applyNumberFormat="1" applyFont="1" applyFill="1" applyBorder="1" applyAlignment="1">
      <alignment horizontal="center" vertical="center"/>
    </xf>
    <xf numFmtId="4" fontId="2" fillId="3" borderId="20" xfId="0" applyNumberFormat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left" vertical="center"/>
    </xf>
    <xf numFmtId="1" fontId="1" fillId="0" borderId="17" xfId="0" applyNumberFormat="1" applyFont="1" applyFill="1" applyBorder="1" applyAlignment="1">
      <alignment horizontal="center" vertical="center" wrapText="1"/>
    </xf>
    <xf numFmtId="1" fontId="1" fillId="4" borderId="17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" fontId="2" fillId="3" borderId="22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0" borderId="6" xfId="0" applyBorder="1"/>
    <xf numFmtId="0" fontId="6" fillId="0" borderId="5" xfId="0" applyFont="1" applyBorder="1" applyAlignment="1">
      <alignment horizontal="center"/>
    </xf>
    <xf numFmtId="0" fontId="7" fillId="0" borderId="0" xfId="0" applyFont="1" applyBorder="1"/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165" fontId="0" fillId="0" borderId="24" xfId="0" applyNumberFormat="1" applyBorder="1"/>
    <xf numFmtId="0" fontId="0" fillId="0" borderId="25" xfId="0" applyBorder="1"/>
    <xf numFmtId="0" fontId="0" fillId="0" borderId="0" xfId="0" applyAlignment="1">
      <alignment horizontal="center"/>
    </xf>
    <xf numFmtId="165" fontId="0" fillId="0" borderId="0" xfId="0" applyNumberFormat="1"/>
    <xf numFmtId="0" fontId="2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4" fontId="2" fillId="0" borderId="13" xfId="0" quotePrefix="1" applyNumberFormat="1" applyFont="1" applyFill="1" applyBorder="1" applyAlignment="1">
      <alignment horizontal="center" vertical="center"/>
    </xf>
    <xf numFmtId="4" fontId="2" fillId="0" borderId="15" xfId="0" quotePrefix="1" applyNumberFormat="1" applyFont="1" applyFill="1" applyBorder="1" applyAlignment="1">
      <alignment horizontal="center" vertical="center"/>
    </xf>
    <xf numFmtId="4" fontId="2" fillId="3" borderId="13" xfId="0" quotePrefix="1" applyNumberFormat="1" applyFont="1" applyFill="1" applyBorder="1" applyAlignment="1">
      <alignment horizontal="center" vertical="center" wrapText="1"/>
    </xf>
    <xf numFmtId="4" fontId="2" fillId="3" borderId="13" xfId="0" quotePrefix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right" vertical="center" wrapText="1"/>
    </xf>
    <xf numFmtId="0" fontId="2" fillId="2" borderId="12" xfId="0" quotePrefix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15"/>
  <sheetViews>
    <sheetView tabSelected="1" zoomScaleNormal="100" workbookViewId="0">
      <selection activeCell="C3" sqref="C3"/>
    </sheetView>
  </sheetViews>
  <sheetFormatPr defaultRowHeight="15" x14ac:dyDescent="0.25"/>
  <cols>
    <col min="1" max="1" width="7" style="60" customWidth="1"/>
    <col min="2" max="2" width="77.85546875" customWidth="1"/>
    <col min="3" max="3" width="11.140625" customWidth="1"/>
    <col min="4" max="4" width="10.28515625" style="61" customWidth="1"/>
    <col min="5" max="5" width="10.140625" customWidth="1"/>
    <col min="6" max="6" width="8.28515625" hidden="1" customWidth="1"/>
    <col min="257" max="257" width="7" customWidth="1"/>
    <col min="258" max="258" width="81.28515625" customWidth="1"/>
    <col min="259" max="259" width="11.140625" customWidth="1"/>
    <col min="260" max="260" width="10" bestFit="1" customWidth="1"/>
    <col min="261" max="261" width="9.5703125" customWidth="1"/>
    <col min="262" max="262" width="0" hidden="1" customWidth="1"/>
    <col min="513" max="513" width="7" customWidth="1"/>
    <col min="514" max="514" width="81.28515625" customWidth="1"/>
    <col min="515" max="515" width="11.140625" customWidth="1"/>
    <col min="516" max="516" width="10" bestFit="1" customWidth="1"/>
    <col min="517" max="517" width="9.5703125" customWidth="1"/>
    <col min="518" max="518" width="0" hidden="1" customWidth="1"/>
    <col min="769" max="769" width="7" customWidth="1"/>
    <col min="770" max="770" width="81.28515625" customWidth="1"/>
    <col min="771" max="771" width="11.140625" customWidth="1"/>
    <col min="772" max="772" width="10" bestFit="1" customWidth="1"/>
    <col min="773" max="773" width="9.5703125" customWidth="1"/>
    <col min="774" max="774" width="0" hidden="1" customWidth="1"/>
    <col min="1025" max="1025" width="7" customWidth="1"/>
    <col min="1026" max="1026" width="81.28515625" customWidth="1"/>
    <col min="1027" max="1027" width="11.140625" customWidth="1"/>
    <col min="1028" max="1028" width="10" bestFit="1" customWidth="1"/>
    <col min="1029" max="1029" width="9.5703125" customWidth="1"/>
    <col min="1030" max="1030" width="0" hidden="1" customWidth="1"/>
    <col min="1281" max="1281" width="7" customWidth="1"/>
    <col min="1282" max="1282" width="81.28515625" customWidth="1"/>
    <col min="1283" max="1283" width="11.140625" customWidth="1"/>
    <col min="1284" max="1284" width="10" bestFit="1" customWidth="1"/>
    <col min="1285" max="1285" width="9.5703125" customWidth="1"/>
    <col min="1286" max="1286" width="0" hidden="1" customWidth="1"/>
    <col min="1537" max="1537" width="7" customWidth="1"/>
    <col min="1538" max="1538" width="81.28515625" customWidth="1"/>
    <col min="1539" max="1539" width="11.140625" customWidth="1"/>
    <col min="1540" max="1540" width="10" bestFit="1" customWidth="1"/>
    <col min="1541" max="1541" width="9.5703125" customWidth="1"/>
    <col min="1542" max="1542" width="0" hidden="1" customWidth="1"/>
    <col min="1793" max="1793" width="7" customWidth="1"/>
    <col min="1794" max="1794" width="81.28515625" customWidth="1"/>
    <col min="1795" max="1795" width="11.140625" customWidth="1"/>
    <col min="1796" max="1796" width="10" bestFit="1" customWidth="1"/>
    <col min="1797" max="1797" width="9.5703125" customWidth="1"/>
    <col min="1798" max="1798" width="0" hidden="1" customWidth="1"/>
    <col min="2049" max="2049" width="7" customWidth="1"/>
    <col min="2050" max="2050" width="81.28515625" customWidth="1"/>
    <col min="2051" max="2051" width="11.140625" customWidth="1"/>
    <col min="2052" max="2052" width="10" bestFit="1" customWidth="1"/>
    <col min="2053" max="2053" width="9.5703125" customWidth="1"/>
    <col min="2054" max="2054" width="0" hidden="1" customWidth="1"/>
    <col min="2305" max="2305" width="7" customWidth="1"/>
    <col min="2306" max="2306" width="81.28515625" customWidth="1"/>
    <col min="2307" max="2307" width="11.140625" customWidth="1"/>
    <col min="2308" max="2308" width="10" bestFit="1" customWidth="1"/>
    <col min="2309" max="2309" width="9.5703125" customWidth="1"/>
    <col min="2310" max="2310" width="0" hidden="1" customWidth="1"/>
    <col min="2561" max="2561" width="7" customWidth="1"/>
    <col min="2562" max="2562" width="81.28515625" customWidth="1"/>
    <col min="2563" max="2563" width="11.140625" customWidth="1"/>
    <col min="2564" max="2564" width="10" bestFit="1" customWidth="1"/>
    <col min="2565" max="2565" width="9.5703125" customWidth="1"/>
    <col min="2566" max="2566" width="0" hidden="1" customWidth="1"/>
    <col min="2817" max="2817" width="7" customWidth="1"/>
    <col min="2818" max="2818" width="81.28515625" customWidth="1"/>
    <col min="2819" max="2819" width="11.140625" customWidth="1"/>
    <col min="2820" max="2820" width="10" bestFit="1" customWidth="1"/>
    <col min="2821" max="2821" width="9.5703125" customWidth="1"/>
    <col min="2822" max="2822" width="0" hidden="1" customWidth="1"/>
    <col min="3073" max="3073" width="7" customWidth="1"/>
    <col min="3074" max="3074" width="81.28515625" customWidth="1"/>
    <col min="3075" max="3075" width="11.140625" customWidth="1"/>
    <col min="3076" max="3076" width="10" bestFit="1" customWidth="1"/>
    <col min="3077" max="3077" width="9.5703125" customWidth="1"/>
    <col min="3078" max="3078" width="0" hidden="1" customWidth="1"/>
    <col min="3329" max="3329" width="7" customWidth="1"/>
    <col min="3330" max="3330" width="81.28515625" customWidth="1"/>
    <col min="3331" max="3331" width="11.140625" customWidth="1"/>
    <col min="3332" max="3332" width="10" bestFit="1" customWidth="1"/>
    <col min="3333" max="3333" width="9.5703125" customWidth="1"/>
    <col min="3334" max="3334" width="0" hidden="1" customWidth="1"/>
    <col min="3585" max="3585" width="7" customWidth="1"/>
    <col min="3586" max="3586" width="81.28515625" customWidth="1"/>
    <col min="3587" max="3587" width="11.140625" customWidth="1"/>
    <col min="3588" max="3588" width="10" bestFit="1" customWidth="1"/>
    <col min="3589" max="3589" width="9.5703125" customWidth="1"/>
    <col min="3590" max="3590" width="0" hidden="1" customWidth="1"/>
    <col min="3841" max="3841" width="7" customWidth="1"/>
    <col min="3842" max="3842" width="81.28515625" customWidth="1"/>
    <col min="3843" max="3843" width="11.140625" customWidth="1"/>
    <col min="3844" max="3844" width="10" bestFit="1" customWidth="1"/>
    <col min="3845" max="3845" width="9.5703125" customWidth="1"/>
    <col min="3846" max="3846" width="0" hidden="1" customWidth="1"/>
    <col min="4097" max="4097" width="7" customWidth="1"/>
    <col min="4098" max="4098" width="81.28515625" customWidth="1"/>
    <col min="4099" max="4099" width="11.140625" customWidth="1"/>
    <col min="4100" max="4100" width="10" bestFit="1" customWidth="1"/>
    <col min="4101" max="4101" width="9.5703125" customWidth="1"/>
    <col min="4102" max="4102" width="0" hidden="1" customWidth="1"/>
    <col min="4353" max="4353" width="7" customWidth="1"/>
    <col min="4354" max="4354" width="81.28515625" customWidth="1"/>
    <col min="4355" max="4355" width="11.140625" customWidth="1"/>
    <col min="4356" max="4356" width="10" bestFit="1" customWidth="1"/>
    <col min="4357" max="4357" width="9.5703125" customWidth="1"/>
    <col min="4358" max="4358" width="0" hidden="1" customWidth="1"/>
    <col min="4609" max="4609" width="7" customWidth="1"/>
    <col min="4610" max="4610" width="81.28515625" customWidth="1"/>
    <col min="4611" max="4611" width="11.140625" customWidth="1"/>
    <col min="4612" max="4612" width="10" bestFit="1" customWidth="1"/>
    <col min="4613" max="4613" width="9.5703125" customWidth="1"/>
    <col min="4614" max="4614" width="0" hidden="1" customWidth="1"/>
    <col min="4865" max="4865" width="7" customWidth="1"/>
    <col min="4866" max="4866" width="81.28515625" customWidth="1"/>
    <col min="4867" max="4867" width="11.140625" customWidth="1"/>
    <col min="4868" max="4868" width="10" bestFit="1" customWidth="1"/>
    <col min="4869" max="4869" width="9.5703125" customWidth="1"/>
    <col min="4870" max="4870" width="0" hidden="1" customWidth="1"/>
    <col min="5121" max="5121" width="7" customWidth="1"/>
    <col min="5122" max="5122" width="81.28515625" customWidth="1"/>
    <col min="5123" max="5123" width="11.140625" customWidth="1"/>
    <col min="5124" max="5124" width="10" bestFit="1" customWidth="1"/>
    <col min="5125" max="5125" width="9.5703125" customWidth="1"/>
    <col min="5126" max="5126" width="0" hidden="1" customWidth="1"/>
    <col min="5377" max="5377" width="7" customWidth="1"/>
    <col min="5378" max="5378" width="81.28515625" customWidth="1"/>
    <col min="5379" max="5379" width="11.140625" customWidth="1"/>
    <col min="5380" max="5380" width="10" bestFit="1" customWidth="1"/>
    <col min="5381" max="5381" width="9.5703125" customWidth="1"/>
    <col min="5382" max="5382" width="0" hidden="1" customWidth="1"/>
    <col min="5633" max="5633" width="7" customWidth="1"/>
    <col min="5634" max="5634" width="81.28515625" customWidth="1"/>
    <col min="5635" max="5635" width="11.140625" customWidth="1"/>
    <col min="5636" max="5636" width="10" bestFit="1" customWidth="1"/>
    <col min="5637" max="5637" width="9.5703125" customWidth="1"/>
    <col min="5638" max="5638" width="0" hidden="1" customWidth="1"/>
    <col min="5889" max="5889" width="7" customWidth="1"/>
    <col min="5890" max="5890" width="81.28515625" customWidth="1"/>
    <col min="5891" max="5891" width="11.140625" customWidth="1"/>
    <col min="5892" max="5892" width="10" bestFit="1" customWidth="1"/>
    <col min="5893" max="5893" width="9.5703125" customWidth="1"/>
    <col min="5894" max="5894" width="0" hidden="1" customWidth="1"/>
    <col min="6145" max="6145" width="7" customWidth="1"/>
    <col min="6146" max="6146" width="81.28515625" customWidth="1"/>
    <col min="6147" max="6147" width="11.140625" customWidth="1"/>
    <col min="6148" max="6148" width="10" bestFit="1" customWidth="1"/>
    <col min="6149" max="6149" width="9.5703125" customWidth="1"/>
    <col min="6150" max="6150" width="0" hidden="1" customWidth="1"/>
    <col min="6401" max="6401" width="7" customWidth="1"/>
    <col min="6402" max="6402" width="81.28515625" customWidth="1"/>
    <col min="6403" max="6403" width="11.140625" customWidth="1"/>
    <col min="6404" max="6404" width="10" bestFit="1" customWidth="1"/>
    <col min="6405" max="6405" width="9.5703125" customWidth="1"/>
    <col min="6406" max="6406" width="0" hidden="1" customWidth="1"/>
    <col min="6657" max="6657" width="7" customWidth="1"/>
    <col min="6658" max="6658" width="81.28515625" customWidth="1"/>
    <col min="6659" max="6659" width="11.140625" customWidth="1"/>
    <col min="6660" max="6660" width="10" bestFit="1" customWidth="1"/>
    <col min="6661" max="6661" width="9.5703125" customWidth="1"/>
    <col min="6662" max="6662" width="0" hidden="1" customWidth="1"/>
    <col min="6913" max="6913" width="7" customWidth="1"/>
    <col min="6914" max="6914" width="81.28515625" customWidth="1"/>
    <col min="6915" max="6915" width="11.140625" customWidth="1"/>
    <col min="6916" max="6916" width="10" bestFit="1" customWidth="1"/>
    <col min="6917" max="6917" width="9.5703125" customWidth="1"/>
    <col min="6918" max="6918" width="0" hidden="1" customWidth="1"/>
    <col min="7169" max="7169" width="7" customWidth="1"/>
    <col min="7170" max="7170" width="81.28515625" customWidth="1"/>
    <col min="7171" max="7171" width="11.140625" customWidth="1"/>
    <col min="7172" max="7172" width="10" bestFit="1" customWidth="1"/>
    <col min="7173" max="7173" width="9.5703125" customWidth="1"/>
    <col min="7174" max="7174" width="0" hidden="1" customWidth="1"/>
    <col min="7425" max="7425" width="7" customWidth="1"/>
    <col min="7426" max="7426" width="81.28515625" customWidth="1"/>
    <col min="7427" max="7427" width="11.140625" customWidth="1"/>
    <col min="7428" max="7428" width="10" bestFit="1" customWidth="1"/>
    <col min="7429" max="7429" width="9.5703125" customWidth="1"/>
    <col min="7430" max="7430" width="0" hidden="1" customWidth="1"/>
    <col min="7681" max="7681" width="7" customWidth="1"/>
    <col min="7682" max="7682" width="81.28515625" customWidth="1"/>
    <col min="7683" max="7683" width="11.140625" customWidth="1"/>
    <col min="7684" max="7684" width="10" bestFit="1" customWidth="1"/>
    <col min="7685" max="7685" width="9.5703125" customWidth="1"/>
    <col min="7686" max="7686" width="0" hidden="1" customWidth="1"/>
    <col min="7937" max="7937" width="7" customWidth="1"/>
    <col min="7938" max="7938" width="81.28515625" customWidth="1"/>
    <col min="7939" max="7939" width="11.140625" customWidth="1"/>
    <col min="7940" max="7940" width="10" bestFit="1" customWidth="1"/>
    <col min="7941" max="7941" width="9.5703125" customWidth="1"/>
    <col min="7942" max="7942" width="0" hidden="1" customWidth="1"/>
    <col min="8193" max="8193" width="7" customWidth="1"/>
    <col min="8194" max="8194" width="81.28515625" customWidth="1"/>
    <col min="8195" max="8195" width="11.140625" customWidth="1"/>
    <col min="8196" max="8196" width="10" bestFit="1" customWidth="1"/>
    <col min="8197" max="8197" width="9.5703125" customWidth="1"/>
    <col min="8198" max="8198" width="0" hidden="1" customWidth="1"/>
    <col min="8449" max="8449" width="7" customWidth="1"/>
    <col min="8450" max="8450" width="81.28515625" customWidth="1"/>
    <col min="8451" max="8451" width="11.140625" customWidth="1"/>
    <col min="8452" max="8452" width="10" bestFit="1" customWidth="1"/>
    <col min="8453" max="8453" width="9.5703125" customWidth="1"/>
    <col min="8454" max="8454" width="0" hidden="1" customWidth="1"/>
    <col min="8705" max="8705" width="7" customWidth="1"/>
    <col min="8706" max="8706" width="81.28515625" customWidth="1"/>
    <col min="8707" max="8707" width="11.140625" customWidth="1"/>
    <col min="8708" max="8708" width="10" bestFit="1" customWidth="1"/>
    <col min="8709" max="8709" width="9.5703125" customWidth="1"/>
    <col min="8710" max="8710" width="0" hidden="1" customWidth="1"/>
    <col min="8961" max="8961" width="7" customWidth="1"/>
    <col min="8962" max="8962" width="81.28515625" customWidth="1"/>
    <col min="8963" max="8963" width="11.140625" customWidth="1"/>
    <col min="8964" max="8964" width="10" bestFit="1" customWidth="1"/>
    <col min="8965" max="8965" width="9.5703125" customWidth="1"/>
    <col min="8966" max="8966" width="0" hidden="1" customWidth="1"/>
    <col min="9217" max="9217" width="7" customWidth="1"/>
    <col min="9218" max="9218" width="81.28515625" customWidth="1"/>
    <col min="9219" max="9219" width="11.140625" customWidth="1"/>
    <col min="9220" max="9220" width="10" bestFit="1" customWidth="1"/>
    <col min="9221" max="9221" width="9.5703125" customWidth="1"/>
    <col min="9222" max="9222" width="0" hidden="1" customWidth="1"/>
    <col min="9473" max="9473" width="7" customWidth="1"/>
    <col min="9474" max="9474" width="81.28515625" customWidth="1"/>
    <col min="9475" max="9475" width="11.140625" customWidth="1"/>
    <col min="9476" max="9476" width="10" bestFit="1" customWidth="1"/>
    <col min="9477" max="9477" width="9.5703125" customWidth="1"/>
    <col min="9478" max="9478" width="0" hidden="1" customWidth="1"/>
    <col min="9729" max="9729" width="7" customWidth="1"/>
    <col min="9730" max="9730" width="81.28515625" customWidth="1"/>
    <col min="9731" max="9731" width="11.140625" customWidth="1"/>
    <col min="9732" max="9732" width="10" bestFit="1" customWidth="1"/>
    <col min="9733" max="9733" width="9.5703125" customWidth="1"/>
    <col min="9734" max="9734" width="0" hidden="1" customWidth="1"/>
    <col min="9985" max="9985" width="7" customWidth="1"/>
    <col min="9986" max="9986" width="81.28515625" customWidth="1"/>
    <col min="9987" max="9987" width="11.140625" customWidth="1"/>
    <col min="9988" max="9988" width="10" bestFit="1" customWidth="1"/>
    <col min="9989" max="9989" width="9.5703125" customWidth="1"/>
    <col min="9990" max="9990" width="0" hidden="1" customWidth="1"/>
    <col min="10241" max="10241" width="7" customWidth="1"/>
    <col min="10242" max="10242" width="81.28515625" customWidth="1"/>
    <col min="10243" max="10243" width="11.140625" customWidth="1"/>
    <col min="10244" max="10244" width="10" bestFit="1" customWidth="1"/>
    <col min="10245" max="10245" width="9.5703125" customWidth="1"/>
    <col min="10246" max="10246" width="0" hidden="1" customWidth="1"/>
    <col min="10497" max="10497" width="7" customWidth="1"/>
    <col min="10498" max="10498" width="81.28515625" customWidth="1"/>
    <col min="10499" max="10499" width="11.140625" customWidth="1"/>
    <col min="10500" max="10500" width="10" bestFit="1" customWidth="1"/>
    <col min="10501" max="10501" width="9.5703125" customWidth="1"/>
    <col min="10502" max="10502" width="0" hidden="1" customWidth="1"/>
    <col min="10753" max="10753" width="7" customWidth="1"/>
    <col min="10754" max="10754" width="81.28515625" customWidth="1"/>
    <col min="10755" max="10755" width="11.140625" customWidth="1"/>
    <col min="10756" max="10756" width="10" bestFit="1" customWidth="1"/>
    <col min="10757" max="10757" width="9.5703125" customWidth="1"/>
    <col min="10758" max="10758" width="0" hidden="1" customWidth="1"/>
    <col min="11009" max="11009" width="7" customWidth="1"/>
    <col min="11010" max="11010" width="81.28515625" customWidth="1"/>
    <col min="11011" max="11011" width="11.140625" customWidth="1"/>
    <col min="11012" max="11012" width="10" bestFit="1" customWidth="1"/>
    <col min="11013" max="11013" width="9.5703125" customWidth="1"/>
    <col min="11014" max="11014" width="0" hidden="1" customWidth="1"/>
    <col min="11265" max="11265" width="7" customWidth="1"/>
    <col min="11266" max="11266" width="81.28515625" customWidth="1"/>
    <col min="11267" max="11267" width="11.140625" customWidth="1"/>
    <col min="11268" max="11268" width="10" bestFit="1" customWidth="1"/>
    <col min="11269" max="11269" width="9.5703125" customWidth="1"/>
    <col min="11270" max="11270" width="0" hidden="1" customWidth="1"/>
    <col min="11521" max="11521" width="7" customWidth="1"/>
    <col min="11522" max="11522" width="81.28515625" customWidth="1"/>
    <col min="11523" max="11523" width="11.140625" customWidth="1"/>
    <col min="11524" max="11524" width="10" bestFit="1" customWidth="1"/>
    <col min="11525" max="11525" width="9.5703125" customWidth="1"/>
    <col min="11526" max="11526" width="0" hidden="1" customWidth="1"/>
    <col min="11777" max="11777" width="7" customWidth="1"/>
    <col min="11778" max="11778" width="81.28515625" customWidth="1"/>
    <col min="11779" max="11779" width="11.140625" customWidth="1"/>
    <col min="11780" max="11780" width="10" bestFit="1" customWidth="1"/>
    <col min="11781" max="11781" width="9.5703125" customWidth="1"/>
    <col min="11782" max="11782" width="0" hidden="1" customWidth="1"/>
    <col min="12033" max="12033" width="7" customWidth="1"/>
    <col min="12034" max="12034" width="81.28515625" customWidth="1"/>
    <col min="12035" max="12035" width="11.140625" customWidth="1"/>
    <col min="12036" max="12036" width="10" bestFit="1" customWidth="1"/>
    <col min="12037" max="12037" width="9.5703125" customWidth="1"/>
    <col min="12038" max="12038" width="0" hidden="1" customWidth="1"/>
    <col min="12289" max="12289" width="7" customWidth="1"/>
    <col min="12290" max="12290" width="81.28515625" customWidth="1"/>
    <col min="12291" max="12291" width="11.140625" customWidth="1"/>
    <col min="12292" max="12292" width="10" bestFit="1" customWidth="1"/>
    <col min="12293" max="12293" width="9.5703125" customWidth="1"/>
    <col min="12294" max="12294" width="0" hidden="1" customWidth="1"/>
    <col min="12545" max="12545" width="7" customWidth="1"/>
    <col min="12546" max="12546" width="81.28515625" customWidth="1"/>
    <col min="12547" max="12547" width="11.140625" customWidth="1"/>
    <col min="12548" max="12548" width="10" bestFit="1" customWidth="1"/>
    <col min="12549" max="12549" width="9.5703125" customWidth="1"/>
    <col min="12550" max="12550" width="0" hidden="1" customWidth="1"/>
    <col min="12801" max="12801" width="7" customWidth="1"/>
    <col min="12802" max="12802" width="81.28515625" customWidth="1"/>
    <col min="12803" max="12803" width="11.140625" customWidth="1"/>
    <col min="12804" max="12804" width="10" bestFit="1" customWidth="1"/>
    <col min="12805" max="12805" width="9.5703125" customWidth="1"/>
    <col min="12806" max="12806" width="0" hidden="1" customWidth="1"/>
    <col min="13057" max="13057" width="7" customWidth="1"/>
    <col min="13058" max="13058" width="81.28515625" customWidth="1"/>
    <col min="13059" max="13059" width="11.140625" customWidth="1"/>
    <col min="13060" max="13060" width="10" bestFit="1" customWidth="1"/>
    <col min="13061" max="13061" width="9.5703125" customWidth="1"/>
    <col min="13062" max="13062" width="0" hidden="1" customWidth="1"/>
    <col min="13313" max="13313" width="7" customWidth="1"/>
    <col min="13314" max="13314" width="81.28515625" customWidth="1"/>
    <col min="13315" max="13315" width="11.140625" customWidth="1"/>
    <col min="13316" max="13316" width="10" bestFit="1" customWidth="1"/>
    <col min="13317" max="13317" width="9.5703125" customWidth="1"/>
    <col min="13318" max="13318" width="0" hidden="1" customWidth="1"/>
    <col min="13569" max="13569" width="7" customWidth="1"/>
    <col min="13570" max="13570" width="81.28515625" customWidth="1"/>
    <col min="13571" max="13571" width="11.140625" customWidth="1"/>
    <col min="13572" max="13572" width="10" bestFit="1" customWidth="1"/>
    <col min="13573" max="13573" width="9.5703125" customWidth="1"/>
    <col min="13574" max="13574" width="0" hidden="1" customWidth="1"/>
    <col min="13825" max="13825" width="7" customWidth="1"/>
    <col min="13826" max="13826" width="81.28515625" customWidth="1"/>
    <col min="13827" max="13827" width="11.140625" customWidth="1"/>
    <col min="13828" max="13828" width="10" bestFit="1" customWidth="1"/>
    <col min="13829" max="13829" width="9.5703125" customWidth="1"/>
    <col min="13830" max="13830" width="0" hidden="1" customWidth="1"/>
    <col min="14081" max="14081" width="7" customWidth="1"/>
    <col min="14082" max="14082" width="81.28515625" customWidth="1"/>
    <col min="14083" max="14083" width="11.140625" customWidth="1"/>
    <col min="14084" max="14084" width="10" bestFit="1" customWidth="1"/>
    <col min="14085" max="14085" width="9.5703125" customWidth="1"/>
    <col min="14086" max="14086" width="0" hidden="1" customWidth="1"/>
    <col min="14337" max="14337" width="7" customWidth="1"/>
    <col min="14338" max="14338" width="81.28515625" customWidth="1"/>
    <col min="14339" max="14339" width="11.140625" customWidth="1"/>
    <col min="14340" max="14340" width="10" bestFit="1" customWidth="1"/>
    <col min="14341" max="14341" width="9.5703125" customWidth="1"/>
    <col min="14342" max="14342" width="0" hidden="1" customWidth="1"/>
    <col min="14593" max="14593" width="7" customWidth="1"/>
    <col min="14594" max="14594" width="81.28515625" customWidth="1"/>
    <col min="14595" max="14595" width="11.140625" customWidth="1"/>
    <col min="14596" max="14596" width="10" bestFit="1" customWidth="1"/>
    <col min="14597" max="14597" width="9.5703125" customWidth="1"/>
    <col min="14598" max="14598" width="0" hidden="1" customWidth="1"/>
    <col min="14849" max="14849" width="7" customWidth="1"/>
    <col min="14850" max="14850" width="81.28515625" customWidth="1"/>
    <col min="14851" max="14851" width="11.140625" customWidth="1"/>
    <col min="14852" max="14852" width="10" bestFit="1" customWidth="1"/>
    <col min="14853" max="14853" width="9.5703125" customWidth="1"/>
    <col min="14854" max="14854" width="0" hidden="1" customWidth="1"/>
    <col min="15105" max="15105" width="7" customWidth="1"/>
    <col min="15106" max="15106" width="81.28515625" customWidth="1"/>
    <col min="15107" max="15107" width="11.140625" customWidth="1"/>
    <col min="15108" max="15108" width="10" bestFit="1" customWidth="1"/>
    <col min="15109" max="15109" width="9.5703125" customWidth="1"/>
    <col min="15110" max="15110" width="0" hidden="1" customWidth="1"/>
    <col min="15361" max="15361" width="7" customWidth="1"/>
    <col min="15362" max="15362" width="81.28515625" customWidth="1"/>
    <col min="15363" max="15363" width="11.140625" customWidth="1"/>
    <col min="15364" max="15364" width="10" bestFit="1" customWidth="1"/>
    <col min="15365" max="15365" width="9.5703125" customWidth="1"/>
    <col min="15366" max="15366" width="0" hidden="1" customWidth="1"/>
    <col min="15617" max="15617" width="7" customWidth="1"/>
    <col min="15618" max="15618" width="81.28515625" customWidth="1"/>
    <col min="15619" max="15619" width="11.140625" customWidth="1"/>
    <col min="15620" max="15620" width="10" bestFit="1" customWidth="1"/>
    <col min="15621" max="15621" width="9.5703125" customWidth="1"/>
    <col min="15622" max="15622" width="0" hidden="1" customWidth="1"/>
    <col min="15873" max="15873" width="7" customWidth="1"/>
    <col min="15874" max="15874" width="81.28515625" customWidth="1"/>
    <col min="15875" max="15875" width="11.140625" customWidth="1"/>
    <col min="15876" max="15876" width="10" bestFit="1" customWidth="1"/>
    <col min="15877" max="15877" width="9.5703125" customWidth="1"/>
    <col min="15878" max="15878" width="0" hidden="1" customWidth="1"/>
    <col min="16129" max="16129" width="7" customWidth="1"/>
    <col min="16130" max="16130" width="81.28515625" customWidth="1"/>
    <col min="16131" max="16131" width="11.140625" customWidth="1"/>
    <col min="16132" max="16132" width="10" bestFit="1" customWidth="1"/>
    <col min="16133" max="16133" width="9.5703125" customWidth="1"/>
    <col min="16134" max="16134" width="0" hidden="1" customWidth="1"/>
  </cols>
  <sheetData>
    <row r="1" spans="1:6" ht="13.9" customHeight="1" x14ac:dyDescent="0.25">
      <c r="A1" s="80" t="s">
        <v>154</v>
      </c>
      <c r="B1" s="81"/>
      <c r="C1" s="81"/>
      <c r="D1" s="81"/>
      <c r="E1" s="82"/>
      <c r="F1" s="1"/>
    </row>
    <row r="2" spans="1:6" ht="16.5" x14ac:dyDescent="0.25">
      <c r="A2" s="83" t="s">
        <v>0</v>
      </c>
      <c r="B2" s="84"/>
      <c r="C2" s="2">
        <v>10.872400000000001</v>
      </c>
      <c r="D2" s="3" t="s">
        <v>1</v>
      </c>
      <c r="E2" s="4"/>
      <c r="F2" s="5"/>
    </row>
    <row r="3" spans="1:6" ht="16.5" x14ac:dyDescent="0.25">
      <c r="A3" s="85" t="s">
        <v>2</v>
      </c>
      <c r="B3" s="86"/>
      <c r="C3" s="6">
        <f>SUM(1/C2)</f>
        <v>9.1976012655899331E-2</v>
      </c>
      <c r="D3" s="7" t="s">
        <v>3</v>
      </c>
      <c r="E3" s="8"/>
      <c r="F3" s="9"/>
    </row>
    <row r="4" spans="1:6" ht="38.25" customHeight="1" x14ac:dyDescent="0.25">
      <c r="A4" s="10" t="s">
        <v>4</v>
      </c>
      <c r="B4" s="11" t="s">
        <v>5</v>
      </c>
      <c r="C4" s="12" t="s">
        <v>6</v>
      </c>
      <c r="D4" s="13" t="s">
        <v>7</v>
      </c>
      <c r="E4" s="14" t="s">
        <v>8</v>
      </c>
      <c r="F4" s="15" t="s">
        <v>9</v>
      </c>
    </row>
    <row r="5" spans="1:6" ht="16.5" customHeight="1" x14ac:dyDescent="0.25">
      <c r="A5" s="10"/>
      <c r="B5" s="16" t="s">
        <v>10</v>
      </c>
      <c r="C5" s="12"/>
      <c r="D5" s="17"/>
      <c r="E5" s="14"/>
      <c r="F5" s="15"/>
    </row>
    <row r="6" spans="1:6" ht="16.5" customHeight="1" x14ac:dyDescent="0.25">
      <c r="A6" s="18" t="s">
        <v>11</v>
      </c>
      <c r="B6" s="19" t="s">
        <v>12</v>
      </c>
      <c r="C6" s="20">
        <v>9</v>
      </c>
      <c r="D6" s="21">
        <f>C6*$C$2</f>
        <v>97.851600000000005</v>
      </c>
      <c r="E6" s="22">
        <f t="shared" ref="E6:E71" si="0">ROUNDUP(D6,0)</f>
        <v>98</v>
      </c>
      <c r="F6" s="23">
        <f t="shared" ref="F6:F34" si="1">ROUNDUP(E6,0) +2</f>
        <v>100</v>
      </c>
    </row>
    <row r="7" spans="1:6" ht="16.5" customHeight="1" x14ac:dyDescent="0.25">
      <c r="A7" s="18" t="s">
        <v>137</v>
      </c>
      <c r="B7" s="19" t="s">
        <v>138</v>
      </c>
      <c r="C7" s="20">
        <v>9</v>
      </c>
      <c r="D7" s="21">
        <f>C7*$C$2</f>
        <v>97.851600000000005</v>
      </c>
      <c r="E7" s="22">
        <f t="shared" ref="E7" si="2">ROUNDUP(D7,0)</f>
        <v>98</v>
      </c>
      <c r="F7" s="23"/>
    </row>
    <row r="8" spans="1:6" ht="32.25" customHeight="1" x14ac:dyDescent="0.25">
      <c r="A8" s="18" t="s">
        <v>13</v>
      </c>
      <c r="B8" s="19" t="s">
        <v>14</v>
      </c>
      <c r="C8" s="20">
        <v>6</v>
      </c>
      <c r="D8" s="21">
        <f t="shared" ref="D8:D72" si="3">C8*$C$2</f>
        <v>65.234400000000008</v>
      </c>
      <c r="E8" s="22">
        <f t="shared" si="0"/>
        <v>66</v>
      </c>
      <c r="F8" s="23">
        <f t="shared" si="1"/>
        <v>68</v>
      </c>
    </row>
    <row r="9" spans="1:6" ht="32.25" customHeight="1" x14ac:dyDescent="0.25">
      <c r="A9" s="18" t="s">
        <v>15</v>
      </c>
      <c r="B9" s="19" t="s">
        <v>16</v>
      </c>
      <c r="C9" s="20">
        <v>6</v>
      </c>
      <c r="D9" s="21">
        <f t="shared" si="3"/>
        <v>65.234400000000008</v>
      </c>
      <c r="E9" s="22">
        <f t="shared" si="0"/>
        <v>66</v>
      </c>
      <c r="F9" s="23"/>
    </row>
    <row r="10" spans="1:6" ht="16.5" customHeight="1" x14ac:dyDescent="0.25">
      <c r="A10" s="18" t="s">
        <v>17</v>
      </c>
      <c r="B10" s="19" t="s">
        <v>18</v>
      </c>
      <c r="C10" s="24">
        <v>6</v>
      </c>
      <c r="D10" s="21">
        <f t="shared" si="3"/>
        <v>65.234400000000008</v>
      </c>
      <c r="E10" s="22">
        <f t="shared" si="0"/>
        <v>66</v>
      </c>
      <c r="F10" s="23">
        <f>ROUNDUP(E10,0) +2</f>
        <v>68</v>
      </c>
    </row>
    <row r="11" spans="1:6" ht="16.5" customHeight="1" x14ac:dyDescent="0.25">
      <c r="A11" s="18" t="s">
        <v>19</v>
      </c>
      <c r="B11" s="19" t="s">
        <v>20</v>
      </c>
      <c r="C11" s="20">
        <v>6</v>
      </c>
      <c r="D11" s="21">
        <f t="shared" si="3"/>
        <v>65.234400000000008</v>
      </c>
      <c r="E11" s="22">
        <f t="shared" si="0"/>
        <v>66</v>
      </c>
      <c r="F11" s="23">
        <f t="shared" si="1"/>
        <v>68</v>
      </c>
    </row>
    <row r="12" spans="1:6" ht="16.5" customHeight="1" x14ac:dyDescent="0.25">
      <c r="A12" s="70" t="s">
        <v>140</v>
      </c>
      <c r="B12" s="19" t="s">
        <v>21</v>
      </c>
      <c r="C12" s="24">
        <v>6</v>
      </c>
      <c r="D12" s="21">
        <f t="shared" si="3"/>
        <v>65.234400000000008</v>
      </c>
      <c r="E12" s="22">
        <f t="shared" si="0"/>
        <v>66</v>
      </c>
      <c r="F12" s="23">
        <f t="shared" si="1"/>
        <v>68</v>
      </c>
    </row>
    <row r="13" spans="1:6" ht="16.5" customHeight="1" x14ac:dyDescent="0.25">
      <c r="A13" s="25" t="s">
        <v>22</v>
      </c>
      <c r="B13" s="19" t="s">
        <v>23</v>
      </c>
      <c r="C13" s="20">
        <v>11</v>
      </c>
      <c r="D13" s="21">
        <f t="shared" si="3"/>
        <v>119.5964</v>
      </c>
      <c r="E13" s="22">
        <f t="shared" si="0"/>
        <v>120</v>
      </c>
      <c r="F13" s="23">
        <f t="shared" si="1"/>
        <v>122</v>
      </c>
    </row>
    <row r="14" spans="1:6" ht="16.5" customHeight="1" x14ac:dyDescent="0.25">
      <c r="A14" s="25" t="s">
        <v>67</v>
      </c>
      <c r="B14" s="19" t="s">
        <v>68</v>
      </c>
      <c r="C14" s="20">
        <v>50</v>
      </c>
      <c r="D14" s="21">
        <f t="shared" si="3"/>
        <v>543.62</v>
      </c>
      <c r="E14" s="22">
        <f t="shared" si="0"/>
        <v>544</v>
      </c>
      <c r="F14" s="23"/>
    </row>
    <row r="15" spans="1:6" ht="16.5" customHeight="1" x14ac:dyDescent="0.25">
      <c r="A15" s="18" t="s">
        <v>24</v>
      </c>
      <c r="B15" s="19" t="s">
        <v>25</v>
      </c>
      <c r="C15" s="26">
        <v>9</v>
      </c>
      <c r="D15" s="21">
        <f t="shared" si="3"/>
        <v>97.851600000000005</v>
      </c>
      <c r="E15" s="22">
        <f t="shared" si="0"/>
        <v>98</v>
      </c>
      <c r="F15" s="23">
        <f t="shared" si="1"/>
        <v>100</v>
      </c>
    </row>
    <row r="16" spans="1:6" ht="32.25" customHeight="1" x14ac:dyDescent="0.25">
      <c r="A16" s="18" t="s">
        <v>69</v>
      </c>
      <c r="B16" s="19" t="s">
        <v>70</v>
      </c>
      <c r="C16" s="65">
        <v>0</v>
      </c>
      <c r="D16" s="21">
        <f t="shared" si="3"/>
        <v>0</v>
      </c>
      <c r="E16" s="22">
        <f t="shared" si="0"/>
        <v>0</v>
      </c>
      <c r="F16" s="23"/>
    </row>
    <row r="17" spans="1:6" ht="16.5" customHeight="1" x14ac:dyDescent="0.25">
      <c r="A17" s="70" t="s">
        <v>139</v>
      </c>
      <c r="B17" s="19" t="s">
        <v>26</v>
      </c>
      <c r="C17" s="26">
        <v>12</v>
      </c>
      <c r="D17" s="21">
        <f t="shared" si="3"/>
        <v>130.46880000000002</v>
      </c>
      <c r="E17" s="22">
        <f t="shared" si="0"/>
        <v>131</v>
      </c>
      <c r="F17" s="23">
        <f t="shared" si="1"/>
        <v>133</v>
      </c>
    </row>
    <row r="18" spans="1:6" ht="16.5" customHeight="1" x14ac:dyDescent="0.25">
      <c r="A18" s="18" t="s">
        <v>27</v>
      </c>
      <c r="B18" s="19" t="s">
        <v>28</v>
      </c>
      <c r="C18" s="20">
        <v>600</v>
      </c>
      <c r="D18" s="21">
        <f t="shared" si="3"/>
        <v>6523.4400000000005</v>
      </c>
      <c r="E18" s="22">
        <f t="shared" si="0"/>
        <v>6524</v>
      </c>
      <c r="F18" s="23">
        <f t="shared" si="1"/>
        <v>6526</v>
      </c>
    </row>
    <row r="19" spans="1:6" ht="16.5" customHeight="1" x14ac:dyDescent="0.25">
      <c r="A19" s="70" t="s">
        <v>141</v>
      </c>
      <c r="B19" s="19" t="s">
        <v>71</v>
      </c>
      <c r="C19" s="20">
        <v>15</v>
      </c>
      <c r="D19" s="21">
        <f t="shared" si="3"/>
        <v>163.08600000000001</v>
      </c>
      <c r="E19" s="22">
        <f t="shared" si="0"/>
        <v>164</v>
      </c>
      <c r="F19" s="23"/>
    </row>
    <row r="20" spans="1:6" ht="16.5" customHeight="1" x14ac:dyDescent="0.25">
      <c r="A20" s="18"/>
      <c r="B20" s="19"/>
      <c r="C20" s="20"/>
      <c r="D20" s="21"/>
      <c r="E20" s="22"/>
      <c r="F20" s="23"/>
    </row>
    <row r="21" spans="1:6" ht="16.5" customHeight="1" x14ac:dyDescent="0.25">
      <c r="A21" s="18"/>
      <c r="B21" s="16" t="s">
        <v>29</v>
      </c>
      <c r="C21" s="20"/>
      <c r="D21" s="21"/>
      <c r="E21" s="22"/>
      <c r="F21" s="23"/>
    </row>
    <row r="22" spans="1:6" ht="16.5" customHeight="1" x14ac:dyDescent="0.25">
      <c r="A22" s="18" t="s">
        <v>30</v>
      </c>
      <c r="B22" s="19" t="s">
        <v>31</v>
      </c>
      <c r="C22" s="20">
        <v>90</v>
      </c>
      <c r="D22" s="21">
        <f t="shared" si="3"/>
        <v>978.51600000000008</v>
      </c>
      <c r="E22" s="22">
        <f t="shared" si="0"/>
        <v>979</v>
      </c>
      <c r="F22" s="23">
        <f t="shared" si="1"/>
        <v>981</v>
      </c>
    </row>
    <row r="23" spans="1:6" ht="16.5" customHeight="1" x14ac:dyDescent="0.25">
      <c r="A23" s="18" t="s">
        <v>72</v>
      </c>
      <c r="B23" s="19" t="s">
        <v>73</v>
      </c>
      <c r="C23" s="20">
        <v>90</v>
      </c>
      <c r="D23" s="21">
        <f t="shared" si="3"/>
        <v>978.51600000000008</v>
      </c>
      <c r="E23" s="22">
        <f t="shared" si="0"/>
        <v>979</v>
      </c>
      <c r="F23" s="23"/>
    </row>
    <row r="24" spans="1:6" ht="16.5" customHeight="1" x14ac:dyDescent="0.25">
      <c r="A24" s="18" t="s">
        <v>74</v>
      </c>
      <c r="B24" s="19" t="s">
        <v>75</v>
      </c>
      <c r="C24" s="20">
        <v>90</v>
      </c>
      <c r="D24" s="21">
        <f t="shared" si="3"/>
        <v>978.51600000000008</v>
      </c>
      <c r="E24" s="22">
        <f t="shared" si="0"/>
        <v>979</v>
      </c>
      <c r="F24" s="23"/>
    </row>
    <row r="25" spans="1:6" ht="16.5" customHeight="1" x14ac:dyDescent="0.25">
      <c r="A25" s="18" t="s">
        <v>32</v>
      </c>
      <c r="B25" s="19" t="s">
        <v>33</v>
      </c>
      <c r="C25" s="24">
        <v>60</v>
      </c>
      <c r="D25" s="21">
        <f t="shared" si="3"/>
        <v>652.34400000000005</v>
      </c>
      <c r="E25" s="22">
        <f t="shared" si="0"/>
        <v>653</v>
      </c>
      <c r="F25" s="23">
        <f t="shared" si="1"/>
        <v>655</v>
      </c>
    </row>
    <row r="26" spans="1:6" ht="16.5" customHeight="1" x14ac:dyDescent="0.25">
      <c r="A26" s="18" t="s">
        <v>76</v>
      </c>
      <c r="B26" s="19" t="s">
        <v>77</v>
      </c>
      <c r="C26" s="24">
        <v>60</v>
      </c>
      <c r="D26" s="21">
        <f t="shared" si="3"/>
        <v>652.34400000000005</v>
      </c>
      <c r="E26" s="22">
        <f t="shared" si="0"/>
        <v>653</v>
      </c>
      <c r="F26" s="23"/>
    </row>
    <row r="27" spans="1:6" ht="16.5" customHeight="1" x14ac:dyDescent="0.25">
      <c r="A27" s="18" t="s">
        <v>78</v>
      </c>
      <c r="B27" s="19" t="s">
        <v>79</v>
      </c>
      <c r="C27" s="24">
        <v>30</v>
      </c>
      <c r="D27" s="21">
        <f t="shared" si="3"/>
        <v>326.17200000000003</v>
      </c>
      <c r="E27" s="22">
        <f t="shared" si="0"/>
        <v>327</v>
      </c>
      <c r="F27" s="23"/>
    </row>
    <row r="28" spans="1:6" ht="16.5" customHeight="1" x14ac:dyDescent="0.25">
      <c r="A28" s="18" t="s">
        <v>80</v>
      </c>
      <c r="B28" s="19" t="s">
        <v>81</v>
      </c>
      <c r="C28" s="24">
        <v>60</v>
      </c>
      <c r="D28" s="21">
        <f t="shared" si="3"/>
        <v>652.34400000000005</v>
      </c>
      <c r="E28" s="22">
        <f t="shared" si="0"/>
        <v>653</v>
      </c>
      <c r="F28" s="23"/>
    </row>
    <row r="29" spans="1:6" ht="30.75" customHeight="1" x14ac:dyDescent="0.25">
      <c r="A29" s="18">
        <v>19</v>
      </c>
      <c r="B29" s="19" t="s">
        <v>82</v>
      </c>
      <c r="C29" s="24">
        <v>20</v>
      </c>
      <c r="D29" s="21">
        <f t="shared" si="3"/>
        <v>217.44800000000001</v>
      </c>
      <c r="E29" s="22">
        <f t="shared" si="0"/>
        <v>218</v>
      </c>
      <c r="F29" s="23"/>
    </row>
    <row r="30" spans="1:6" ht="30.75" customHeight="1" x14ac:dyDescent="0.25">
      <c r="A30" s="18" t="s">
        <v>83</v>
      </c>
      <c r="B30" s="19" t="s">
        <v>84</v>
      </c>
      <c r="C30" s="24">
        <v>28</v>
      </c>
      <c r="D30" s="21">
        <f t="shared" si="3"/>
        <v>304.42720000000003</v>
      </c>
      <c r="E30" s="22">
        <f t="shared" si="0"/>
        <v>305</v>
      </c>
      <c r="F30" s="23"/>
    </row>
    <row r="31" spans="1:6" ht="16.5" customHeight="1" x14ac:dyDescent="0.25">
      <c r="A31" s="18" t="s">
        <v>87</v>
      </c>
      <c r="B31" s="19" t="s">
        <v>85</v>
      </c>
      <c r="C31" s="24">
        <v>28</v>
      </c>
      <c r="D31" s="21">
        <f t="shared" si="3"/>
        <v>304.42720000000003</v>
      </c>
      <c r="E31" s="22">
        <f t="shared" si="0"/>
        <v>305</v>
      </c>
      <c r="F31" s="23"/>
    </row>
    <row r="32" spans="1:6" ht="16.5" customHeight="1" x14ac:dyDescent="0.25">
      <c r="A32" s="18" t="s">
        <v>86</v>
      </c>
      <c r="B32" s="19" t="s">
        <v>88</v>
      </c>
      <c r="C32" s="24">
        <v>28</v>
      </c>
      <c r="D32" s="21">
        <f t="shared" si="3"/>
        <v>304.42720000000003</v>
      </c>
      <c r="E32" s="22">
        <f t="shared" si="0"/>
        <v>305</v>
      </c>
      <c r="F32" s="23"/>
    </row>
    <row r="33" spans="1:6" ht="16.5" customHeight="1" x14ac:dyDescent="0.25">
      <c r="A33" s="18" t="s">
        <v>89</v>
      </c>
      <c r="B33" s="19" t="s">
        <v>90</v>
      </c>
      <c r="C33" s="24">
        <v>28</v>
      </c>
      <c r="D33" s="21">
        <f t="shared" si="3"/>
        <v>304.42720000000003</v>
      </c>
      <c r="E33" s="22">
        <f t="shared" si="0"/>
        <v>305</v>
      </c>
      <c r="F33" s="23"/>
    </row>
    <row r="34" spans="1:6" ht="32.25" customHeight="1" x14ac:dyDescent="0.25">
      <c r="A34" s="27">
        <v>23</v>
      </c>
      <c r="B34" s="19" t="s">
        <v>34</v>
      </c>
      <c r="C34" s="20">
        <v>14</v>
      </c>
      <c r="D34" s="21">
        <f t="shared" si="3"/>
        <v>152.21360000000001</v>
      </c>
      <c r="E34" s="22">
        <f t="shared" si="0"/>
        <v>153</v>
      </c>
      <c r="F34" s="23">
        <f t="shared" si="1"/>
        <v>155</v>
      </c>
    </row>
    <row r="35" spans="1:6" ht="16.5" customHeight="1" x14ac:dyDescent="0.25">
      <c r="A35" s="27">
        <v>24</v>
      </c>
      <c r="B35" s="19" t="s">
        <v>35</v>
      </c>
      <c r="C35" s="26">
        <v>20</v>
      </c>
      <c r="D35" s="21">
        <f t="shared" si="3"/>
        <v>217.44800000000001</v>
      </c>
      <c r="E35" s="22">
        <f t="shared" si="0"/>
        <v>218</v>
      </c>
      <c r="F35" s="23">
        <f>ROUNDUP(E35,0) +2</f>
        <v>220</v>
      </c>
    </row>
    <row r="36" spans="1:6" ht="16.5" customHeight="1" x14ac:dyDescent="0.25">
      <c r="A36" s="27">
        <v>25</v>
      </c>
      <c r="B36" s="19" t="s">
        <v>36</v>
      </c>
      <c r="C36" s="20">
        <v>16</v>
      </c>
      <c r="D36" s="21">
        <f t="shared" si="3"/>
        <v>173.95840000000001</v>
      </c>
      <c r="E36" s="22">
        <f t="shared" si="0"/>
        <v>174</v>
      </c>
      <c r="F36" s="23">
        <f>ROUNDUP(E36,0) +2</f>
        <v>176</v>
      </c>
    </row>
    <row r="37" spans="1:6" ht="32.25" customHeight="1" x14ac:dyDescent="0.25">
      <c r="A37" s="27">
        <v>26</v>
      </c>
      <c r="B37" s="19" t="s">
        <v>142</v>
      </c>
      <c r="C37" s="24">
        <v>28</v>
      </c>
      <c r="D37" s="21">
        <f t="shared" si="3"/>
        <v>304.42720000000003</v>
      </c>
      <c r="E37" s="22">
        <f t="shared" si="0"/>
        <v>305</v>
      </c>
      <c r="F37" s="23">
        <f>ROUNDUP(E37,0) +2</f>
        <v>307</v>
      </c>
    </row>
    <row r="38" spans="1:6" ht="16.5" customHeight="1" x14ac:dyDescent="0.25">
      <c r="A38" s="28"/>
      <c r="B38" s="19"/>
      <c r="C38" s="29"/>
      <c r="D38" s="21"/>
      <c r="E38" s="22"/>
      <c r="F38" s="23"/>
    </row>
    <row r="39" spans="1:6" ht="16.5" customHeight="1" x14ac:dyDescent="0.25">
      <c r="A39" s="28"/>
      <c r="B39" s="16" t="s">
        <v>37</v>
      </c>
      <c r="C39" s="29"/>
      <c r="D39" s="21"/>
      <c r="E39" s="22"/>
      <c r="F39" s="23"/>
    </row>
    <row r="40" spans="1:6" ht="16.5" customHeight="1" x14ac:dyDescent="0.25">
      <c r="A40" s="72" t="s">
        <v>38</v>
      </c>
      <c r="B40" s="30" t="s">
        <v>39</v>
      </c>
      <c r="C40" s="31">
        <v>42.7</v>
      </c>
      <c r="D40" s="21">
        <f t="shared" si="3"/>
        <v>464.25148000000007</v>
      </c>
      <c r="E40" s="22">
        <f t="shared" si="0"/>
        <v>465</v>
      </c>
      <c r="F40" s="23"/>
    </row>
    <row r="41" spans="1:6" ht="16.5" customHeight="1" x14ac:dyDescent="0.25">
      <c r="A41" s="73"/>
      <c r="B41" s="32" t="s">
        <v>40</v>
      </c>
      <c r="C41" s="31">
        <v>73.5</v>
      </c>
      <c r="D41" s="21">
        <f t="shared" si="3"/>
        <v>799.12140000000011</v>
      </c>
      <c r="E41" s="22">
        <f t="shared" si="0"/>
        <v>800</v>
      </c>
      <c r="F41" s="23"/>
    </row>
    <row r="42" spans="1:6" ht="16.5" customHeight="1" x14ac:dyDescent="0.25">
      <c r="A42" s="33"/>
      <c r="B42" s="34" t="s">
        <v>41</v>
      </c>
      <c r="C42" s="35"/>
      <c r="D42" s="21"/>
      <c r="E42" s="22">
        <f>E40+E41</f>
        <v>1265</v>
      </c>
      <c r="F42" s="23">
        <f>ROUNDUP(E42,0) +2</f>
        <v>1267</v>
      </c>
    </row>
    <row r="43" spans="1:6" ht="16.5" customHeight="1" x14ac:dyDescent="0.25">
      <c r="A43" s="62" t="s">
        <v>94</v>
      </c>
      <c r="B43" s="32" t="s">
        <v>95</v>
      </c>
      <c r="C43" s="31">
        <v>5.2</v>
      </c>
      <c r="D43" s="21">
        <f t="shared" si="3"/>
        <v>56.536480000000005</v>
      </c>
      <c r="E43" s="22">
        <f t="shared" si="0"/>
        <v>57</v>
      </c>
      <c r="F43" s="23"/>
    </row>
    <row r="44" spans="1:6" ht="16.5" customHeight="1" x14ac:dyDescent="0.25">
      <c r="A44" s="27" t="s">
        <v>92</v>
      </c>
      <c r="B44" s="19" t="s">
        <v>42</v>
      </c>
      <c r="C44" s="20">
        <v>1.55</v>
      </c>
      <c r="D44" s="21">
        <f t="shared" si="3"/>
        <v>16.852220000000003</v>
      </c>
      <c r="E44" s="22">
        <f t="shared" si="0"/>
        <v>17</v>
      </c>
      <c r="F44" s="23">
        <f>ROUNDUP(E44,0) +2</f>
        <v>19</v>
      </c>
    </row>
    <row r="45" spans="1:6" ht="16.5" customHeight="1" x14ac:dyDescent="0.25">
      <c r="A45" s="27" t="s">
        <v>91</v>
      </c>
      <c r="B45" s="19" t="s">
        <v>93</v>
      </c>
      <c r="C45" s="20">
        <v>1.55</v>
      </c>
      <c r="D45" s="21">
        <f t="shared" si="3"/>
        <v>16.852220000000003</v>
      </c>
      <c r="E45" s="22">
        <f t="shared" si="0"/>
        <v>17</v>
      </c>
      <c r="F45" s="23"/>
    </row>
    <row r="46" spans="1:6" ht="16.5" customHeight="1" x14ac:dyDescent="0.25">
      <c r="A46" s="72" t="s">
        <v>44</v>
      </c>
      <c r="B46" s="36" t="s">
        <v>45</v>
      </c>
      <c r="C46" s="26">
        <v>10.32</v>
      </c>
      <c r="D46" s="21">
        <f t="shared" si="3"/>
        <v>112.20316800000001</v>
      </c>
      <c r="E46" s="22">
        <f t="shared" si="0"/>
        <v>113</v>
      </c>
      <c r="F46" s="37"/>
    </row>
    <row r="47" spans="1:6" ht="16.5" customHeight="1" x14ac:dyDescent="0.25">
      <c r="A47" s="73"/>
      <c r="B47" s="36" t="s">
        <v>43</v>
      </c>
      <c r="C47" s="26">
        <v>0.45</v>
      </c>
      <c r="D47" s="21">
        <f t="shared" si="3"/>
        <v>4.8925800000000006</v>
      </c>
      <c r="E47" s="22">
        <f t="shared" si="0"/>
        <v>5</v>
      </c>
      <c r="F47" s="37"/>
    </row>
    <row r="48" spans="1:6" ht="16.5" customHeight="1" x14ac:dyDescent="0.25">
      <c r="A48" s="39"/>
      <c r="B48" s="34" t="s">
        <v>46</v>
      </c>
      <c r="C48" s="35"/>
      <c r="D48" s="21"/>
      <c r="E48" s="22">
        <f>E47+E46</f>
        <v>118</v>
      </c>
      <c r="F48" s="38">
        <f t="shared" ref="F48:F111" si="4">ROUNDUP(E48,0) +2</f>
        <v>120</v>
      </c>
    </row>
    <row r="49" spans="1:6" ht="16.5" customHeight="1" x14ac:dyDescent="0.25">
      <c r="A49" s="87" t="s">
        <v>96</v>
      </c>
      <c r="B49" s="41" t="s">
        <v>97</v>
      </c>
      <c r="C49" s="35">
        <v>5.16</v>
      </c>
      <c r="D49" s="21">
        <f t="shared" si="3"/>
        <v>56.101584000000003</v>
      </c>
      <c r="E49" s="22">
        <f t="shared" si="0"/>
        <v>57</v>
      </c>
      <c r="F49" s="38"/>
    </row>
    <row r="50" spans="1:6" ht="16.5" customHeight="1" x14ac:dyDescent="0.25">
      <c r="A50" s="88"/>
      <c r="B50" s="36" t="s">
        <v>152</v>
      </c>
      <c r="C50" s="35">
        <v>16.79</v>
      </c>
      <c r="D50" s="21">
        <f t="shared" si="3"/>
        <v>182.547596</v>
      </c>
      <c r="E50" s="22">
        <f t="shared" si="0"/>
        <v>183</v>
      </c>
      <c r="F50" s="38"/>
    </row>
    <row r="51" spans="1:6" ht="16.5" customHeight="1" x14ac:dyDescent="0.25">
      <c r="A51" s="39"/>
      <c r="B51" s="34" t="s">
        <v>153</v>
      </c>
      <c r="C51" s="35"/>
      <c r="D51" s="21"/>
      <c r="E51" s="22">
        <f>E50+E49</f>
        <v>240</v>
      </c>
      <c r="F51" s="38"/>
    </row>
    <row r="52" spans="1:6" ht="16.5" customHeight="1" x14ac:dyDescent="0.25">
      <c r="A52" s="87" t="s">
        <v>98</v>
      </c>
      <c r="B52" s="41" t="s">
        <v>99</v>
      </c>
      <c r="C52" s="35">
        <v>10.32</v>
      </c>
      <c r="D52" s="21">
        <f t="shared" si="3"/>
        <v>112.20316800000001</v>
      </c>
      <c r="E52" s="22">
        <f t="shared" si="0"/>
        <v>113</v>
      </c>
      <c r="F52" s="38"/>
    </row>
    <row r="53" spans="1:6" ht="16.5" customHeight="1" x14ac:dyDescent="0.25">
      <c r="A53" s="88"/>
      <c r="B53" s="36" t="s">
        <v>152</v>
      </c>
      <c r="C53" s="35">
        <v>16.79</v>
      </c>
      <c r="D53" s="21">
        <f t="shared" ref="D53" si="5">C53*$C$2</f>
        <v>182.547596</v>
      </c>
      <c r="E53" s="22">
        <f t="shared" ref="E53" si="6">ROUNDUP(D53,0)</f>
        <v>183</v>
      </c>
      <c r="F53" s="38"/>
    </row>
    <row r="54" spans="1:6" ht="16.5" customHeight="1" x14ac:dyDescent="0.25">
      <c r="A54" s="39"/>
      <c r="B54" s="34" t="s">
        <v>151</v>
      </c>
      <c r="C54" s="35"/>
      <c r="D54" s="21"/>
      <c r="E54" s="22">
        <f>E53+E52</f>
        <v>296</v>
      </c>
      <c r="F54" s="38"/>
    </row>
    <row r="55" spans="1:6" ht="16.5" customHeight="1" x14ac:dyDescent="0.25">
      <c r="A55" s="39" t="s">
        <v>100</v>
      </c>
      <c r="B55" s="41" t="s">
        <v>101</v>
      </c>
      <c r="C55" s="66">
        <v>0</v>
      </c>
      <c r="D55" s="21">
        <f t="shared" si="3"/>
        <v>0</v>
      </c>
      <c r="E55" s="22">
        <f t="shared" si="0"/>
        <v>0</v>
      </c>
      <c r="F55" s="38"/>
    </row>
    <row r="56" spans="1:6" ht="16.5" customHeight="1" x14ac:dyDescent="0.25">
      <c r="A56" s="39"/>
      <c r="B56" s="41"/>
      <c r="C56" s="35"/>
      <c r="D56" s="21"/>
      <c r="E56" s="22"/>
      <c r="F56" s="38"/>
    </row>
    <row r="57" spans="1:6" ht="16.5" customHeight="1" x14ac:dyDescent="0.25">
      <c r="A57" s="40">
        <v>29</v>
      </c>
      <c r="B57" s="41" t="s">
        <v>47</v>
      </c>
      <c r="C57" s="42">
        <v>80</v>
      </c>
      <c r="D57" s="21">
        <f t="shared" si="3"/>
        <v>869.79200000000003</v>
      </c>
      <c r="E57" s="22">
        <f t="shared" si="0"/>
        <v>870</v>
      </c>
      <c r="F57" s="23">
        <f t="shared" si="4"/>
        <v>872</v>
      </c>
    </row>
    <row r="58" spans="1:6" ht="16.5" customHeight="1" x14ac:dyDescent="0.25">
      <c r="A58" s="40">
        <v>29</v>
      </c>
      <c r="B58" s="19" t="s">
        <v>48</v>
      </c>
      <c r="C58" s="43">
        <v>116</v>
      </c>
      <c r="D58" s="21">
        <f t="shared" si="3"/>
        <v>1261.1984</v>
      </c>
      <c r="E58" s="22">
        <f t="shared" si="0"/>
        <v>1262</v>
      </c>
      <c r="F58" s="23">
        <f t="shared" si="4"/>
        <v>1264</v>
      </c>
    </row>
    <row r="59" spans="1:6" ht="16.5" customHeight="1" x14ac:dyDescent="0.25">
      <c r="A59" s="40">
        <v>29</v>
      </c>
      <c r="B59" s="19" t="s">
        <v>133</v>
      </c>
      <c r="C59" s="43">
        <v>116</v>
      </c>
      <c r="D59" s="21">
        <f t="shared" si="3"/>
        <v>1261.1984</v>
      </c>
      <c r="E59" s="22">
        <f t="shared" si="0"/>
        <v>1262</v>
      </c>
      <c r="F59" s="23"/>
    </row>
    <row r="60" spans="1:6" ht="16.5" customHeight="1" x14ac:dyDescent="0.25">
      <c r="A60" s="40">
        <v>29</v>
      </c>
      <c r="B60" s="44" t="s">
        <v>49</v>
      </c>
      <c r="C60" s="20">
        <v>50</v>
      </c>
      <c r="D60" s="21">
        <f t="shared" si="3"/>
        <v>543.62</v>
      </c>
      <c r="E60" s="22">
        <f t="shared" si="0"/>
        <v>544</v>
      </c>
      <c r="F60" s="23">
        <f t="shared" si="4"/>
        <v>546</v>
      </c>
    </row>
    <row r="61" spans="1:6" ht="16.5" customHeight="1" x14ac:dyDescent="0.25">
      <c r="A61" s="40">
        <v>29</v>
      </c>
      <c r="B61" s="44" t="s">
        <v>134</v>
      </c>
      <c r="C61" s="20">
        <v>116</v>
      </c>
      <c r="D61" s="21">
        <f t="shared" si="3"/>
        <v>1261.1984</v>
      </c>
      <c r="E61" s="22">
        <f t="shared" si="0"/>
        <v>1262</v>
      </c>
      <c r="F61" s="23"/>
    </row>
    <row r="62" spans="1:6" ht="15.75" customHeight="1" x14ac:dyDescent="0.25">
      <c r="A62" s="40"/>
      <c r="B62" s="44"/>
      <c r="C62" s="20"/>
      <c r="D62" s="21"/>
      <c r="E62" s="22"/>
      <c r="F62" s="23"/>
    </row>
    <row r="63" spans="1:6" ht="16.5" customHeight="1" x14ac:dyDescent="0.25">
      <c r="A63" s="40"/>
      <c r="B63" s="16" t="s">
        <v>107</v>
      </c>
      <c r="C63" s="20"/>
      <c r="D63" s="21"/>
      <c r="E63" s="22"/>
      <c r="F63" s="23"/>
    </row>
    <row r="64" spans="1:6" ht="16.5" customHeight="1" x14ac:dyDescent="0.25">
      <c r="A64" s="40" t="s">
        <v>102</v>
      </c>
      <c r="B64" s="63" t="s">
        <v>103</v>
      </c>
      <c r="C64" s="20">
        <v>11</v>
      </c>
      <c r="D64" s="21">
        <f t="shared" si="3"/>
        <v>119.5964</v>
      </c>
      <c r="E64" s="22">
        <f t="shared" si="0"/>
        <v>120</v>
      </c>
      <c r="F64" s="23"/>
    </row>
    <row r="65" spans="1:6" ht="16.5" customHeight="1" x14ac:dyDescent="0.25">
      <c r="A65" s="40" t="s">
        <v>104</v>
      </c>
      <c r="B65" s="63" t="s">
        <v>105</v>
      </c>
      <c r="C65" s="20">
        <v>11</v>
      </c>
      <c r="D65" s="21">
        <f t="shared" si="3"/>
        <v>119.5964</v>
      </c>
      <c r="E65" s="22">
        <f t="shared" si="0"/>
        <v>120</v>
      </c>
      <c r="F65" s="23"/>
    </row>
    <row r="66" spans="1:6" ht="16.5" customHeight="1" x14ac:dyDescent="0.25">
      <c r="A66" s="40">
        <v>36</v>
      </c>
      <c r="B66" s="63" t="s">
        <v>106</v>
      </c>
      <c r="C66" s="20">
        <v>28</v>
      </c>
      <c r="D66" s="21">
        <f t="shared" si="3"/>
        <v>304.42720000000003</v>
      </c>
      <c r="E66" s="22">
        <f t="shared" si="0"/>
        <v>305</v>
      </c>
      <c r="F66" s="23"/>
    </row>
    <row r="67" spans="1:6" ht="16.5" customHeight="1" x14ac:dyDescent="0.25">
      <c r="A67" s="40"/>
      <c r="B67" s="63"/>
      <c r="C67" s="20"/>
      <c r="D67" s="21"/>
      <c r="E67" s="22"/>
      <c r="F67" s="23"/>
    </row>
    <row r="68" spans="1:6" ht="16.5" customHeight="1" x14ac:dyDescent="0.25">
      <c r="A68" s="40"/>
      <c r="B68" s="16" t="s">
        <v>50</v>
      </c>
      <c r="C68" s="20"/>
      <c r="D68" s="21"/>
      <c r="E68" s="22"/>
      <c r="F68" s="23"/>
    </row>
    <row r="69" spans="1:6" ht="56.25" customHeight="1" x14ac:dyDescent="0.25">
      <c r="A69" s="18">
        <v>47</v>
      </c>
      <c r="B69" s="19" t="s">
        <v>108</v>
      </c>
      <c r="C69" s="24">
        <v>14</v>
      </c>
      <c r="D69" s="21">
        <f t="shared" si="3"/>
        <v>152.21360000000001</v>
      </c>
      <c r="E69" s="22">
        <f t="shared" si="0"/>
        <v>153</v>
      </c>
      <c r="F69" s="23"/>
    </row>
    <row r="70" spans="1:6" ht="30.75" customHeight="1" x14ac:dyDescent="0.25">
      <c r="A70" s="18">
        <v>53</v>
      </c>
      <c r="B70" s="19" t="s">
        <v>109</v>
      </c>
      <c r="C70" s="24">
        <v>77</v>
      </c>
      <c r="D70" s="21">
        <f t="shared" si="3"/>
        <v>837.1748</v>
      </c>
      <c r="E70" s="22">
        <f t="shared" si="0"/>
        <v>838</v>
      </c>
      <c r="F70" s="23"/>
    </row>
    <row r="71" spans="1:6" ht="30.75" customHeight="1" x14ac:dyDescent="0.25">
      <c r="A71" s="18">
        <v>54</v>
      </c>
      <c r="B71" s="19" t="s">
        <v>110</v>
      </c>
      <c r="C71" s="24">
        <v>14</v>
      </c>
      <c r="D71" s="21">
        <f t="shared" si="3"/>
        <v>152.21360000000001</v>
      </c>
      <c r="E71" s="22">
        <f t="shared" si="0"/>
        <v>153</v>
      </c>
      <c r="F71" s="23"/>
    </row>
    <row r="72" spans="1:6" ht="16.5" customHeight="1" x14ac:dyDescent="0.25">
      <c r="A72" s="18">
        <v>55</v>
      </c>
      <c r="B72" s="64" t="s">
        <v>51</v>
      </c>
      <c r="C72" s="26">
        <v>35</v>
      </c>
      <c r="D72" s="21">
        <f t="shared" si="3"/>
        <v>380.53400000000005</v>
      </c>
      <c r="E72" s="22">
        <f t="shared" ref="E72:E111" si="7">ROUNDUP(D72,0)</f>
        <v>381</v>
      </c>
      <c r="F72" s="23">
        <f t="shared" si="4"/>
        <v>383</v>
      </c>
    </row>
    <row r="73" spans="1:6" ht="16.5" customHeight="1" x14ac:dyDescent="0.25">
      <c r="A73" s="18"/>
      <c r="B73" s="64"/>
      <c r="C73" s="26"/>
      <c r="D73" s="21"/>
      <c r="E73" s="22"/>
      <c r="F73" s="23"/>
    </row>
    <row r="74" spans="1:6" ht="16.5" customHeight="1" x14ac:dyDescent="0.25">
      <c r="A74" s="18"/>
      <c r="B74" s="16" t="s">
        <v>52</v>
      </c>
      <c r="C74" s="26"/>
      <c r="D74" s="21"/>
      <c r="E74" s="22"/>
      <c r="F74" s="23"/>
    </row>
    <row r="75" spans="1:6" ht="59.25" customHeight="1" x14ac:dyDescent="0.25">
      <c r="A75" s="18">
        <v>58</v>
      </c>
      <c r="B75" s="19" t="s">
        <v>111</v>
      </c>
      <c r="C75" s="67">
        <v>0</v>
      </c>
      <c r="D75" s="21">
        <f t="shared" ref="D75:D111" si="8">C75*$C$2</f>
        <v>0</v>
      </c>
      <c r="E75" s="22">
        <f t="shared" si="7"/>
        <v>0</v>
      </c>
      <c r="F75" s="23"/>
    </row>
    <row r="76" spans="1:6" ht="32.25" customHeight="1" x14ac:dyDescent="0.25">
      <c r="A76" s="74" t="s">
        <v>112</v>
      </c>
      <c r="B76" s="19" t="s">
        <v>135</v>
      </c>
      <c r="C76" s="24"/>
      <c r="D76" s="21"/>
      <c r="E76" s="22"/>
      <c r="F76" s="23"/>
    </row>
    <row r="77" spans="1:6" ht="18" customHeight="1" x14ac:dyDescent="0.25">
      <c r="A77" s="75"/>
      <c r="B77" s="69" t="s">
        <v>136</v>
      </c>
      <c r="C77" s="24">
        <v>0</v>
      </c>
      <c r="D77" s="21">
        <f t="shared" si="8"/>
        <v>0</v>
      </c>
      <c r="E77" s="22">
        <f t="shared" si="7"/>
        <v>0</v>
      </c>
      <c r="F77" s="23"/>
    </row>
    <row r="78" spans="1:6" ht="18" customHeight="1" x14ac:dyDescent="0.25">
      <c r="A78" s="75"/>
      <c r="B78" s="69" t="s">
        <v>147</v>
      </c>
      <c r="C78" s="24">
        <v>9</v>
      </c>
      <c r="D78" s="21">
        <f t="shared" si="8"/>
        <v>97.851600000000005</v>
      </c>
      <c r="E78" s="22">
        <f t="shared" si="7"/>
        <v>98</v>
      </c>
      <c r="F78" s="23"/>
    </row>
    <row r="79" spans="1:6" ht="18" customHeight="1" x14ac:dyDescent="0.25">
      <c r="A79" s="75"/>
      <c r="B79" s="69" t="s">
        <v>148</v>
      </c>
      <c r="C79" s="24">
        <v>17</v>
      </c>
      <c r="D79" s="21">
        <f t="shared" si="8"/>
        <v>184.83080000000001</v>
      </c>
      <c r="E79" s="22">
        <f t="shared" si="7"/>
        <v>185</v>
      </c>
      <c r="F79" s="23"/>
    </row>
    <row r="80" spans="1:6" ht="18" customHeight="1" x14ac:dyDescent="0.25">
      <c r="A80" s="76"/>
      <c r="B80" s="69" t="s">
        <v>146</v>
      </c>
      <c r="C80" s="24">
        <v>24</v>
      </c>
      <c r="D80" s="21">
        <f t="shared" si="8"/>
        <v>260.93760000000003</v>
      </c>
      <c r="E80" s="22">
        <f t="shared" si="7"/>
        <v>261</v>
      </c>
      <c r="F80" s="23"/>
    </row>
    <row r="81" spans="1:7" ht="30.75" customHeight="1" x14ac:dyDescent="0.25">
      <c r="A81" s="74" t="s">
        <v>113</v>
      </c>
      <c r="B81" s="19" t="s">
        <v>143</v>
      </c>
      <c r="C81" s="24"/>
      <c r="D81" s="21"/>
      <c r="E81" s="22"/>
      <c r="F81" s="23"/>
    </row>
    <row r="82" spans="1:7" ht="16.5" customHeight="1" x14ac:dyDescent="0.25">
      <c r="A82" s="75"/>
      <c r="B82" s="69" t="s">
        <v>136</v>
      </c>
      <c r="C82" s="24">
        <v>0</v>
      </c>
      <c r="D82" s="21">
        <f t="shared" si="8"/>
        <v>0</v>
      </c>
      <c r="E82" s="22">
        <f t="shared" ref="E82:E85" si="9">ROUNDUP(D82,0)</f>
        <v>0</v>
      </c>
      <c r="F82" s="23"/>
    </row>
    <row r="83" spans="1:7" ht="16.5" customHeight="1" x14ac:dyDescent="0.25">
      <c r="A83" s="75"/>
      <c r="B83" s="69" t="s">
        <v>147</v>
      </c>
      <c r="C83" s="24">
        <v>9</v>
      </c>
      <c r="D83" s="21">
        <f t="shared" si="8"/>
        <v>97.851600000000005</v>
      </c>
      <c r="E83" s="22">
        <f t="shared" si="9"/>
        <v>98</v>
      </c>
      <c r="F83" s="23"/>
    </row>
    <row r="84" spans="1:7" ht="16.5" customHeight="1" x14ac:dyDescent="0.25">
      <c r="A84" s="75"/>
      <c r="B84" s="69" t="s">
        <v>148</v>
      </c>
      <c r="C84" s="24">
        <v>17</v>
      </c>
      <c r="D84" s="21">
        <f t="shared" si="8"/>
        <v>184.83080000000001</v>
      </c>
      <c r="E84" s="22">
        <f t="shared" si="9"/>
        <v>185</v>
      </c>
      <c r="F84" s="23"/>
    </row>
    <row r="85" spans="1:7" ht="16.5" customHeight="1" x14ac:dyDescent="0.25">
      <c r="A85" s="76"/>
      <c r="B85" s="69" t="s">
        <v>146</v>
      </c>
      <c r="C85" s="24">
        <v>24</v>
      </c>
      <c r="D85" s="21">
        <f t="shared" si="8"/>
        <v>260.93760000000003</v>
      </c>
      <c r="E85" s="22">
        <f t="shared" si="9"/>
        <v>261</v>
      </c>
      <c r="F85" s="23"/>
    </row>
    <row r="86" spans="1:7" ht="33" x14ac:dyDescent="0.25">
      <c r="A86" s="77">
        <v>63</v>
      </c>
      <c r="B86" s="19" t="s">
        <v>144</v>
      </c>
      <c r="C86" s="68"/>
      <c r="D86" s="21"/>
      <c r="E86" s="22"/>
      <c r="F86" s="23"/>
      <c r="G86" s="45"/>
    </row>
    <row r="87" spans="1:7" ht="16.5" customHeight="1" x14ac:dyDescent="0.25">
      <c r="A87" s="78"/>
      <c r="B87" s="69" t="s">
        <v>145</v>
      </c>
      <c r="C87" s="24">
        <v>17</v>
      </c>
      <c r="D87" s="21">
        <f t="shared" si="8"/>
        <v>184.83080000000001</v>
      </c>
      <c r="E87" s="22">
        <f t="shared" si="7"/>
        <v>185</v>
      </c>
      <c r="F87" s="23"/>
      <c r="G87" s="45"/>
    </row>
    <row r="88" spans="1:7" ht="16.5" customHeight="1" x14ac:dyDescent="0.25">
      <c r="A88" s="78"/>
      <c r="B88" s="69" t="s">
        <v>149</v>
      </c>
      <c r="C88" s="24">
        <v>41</v>
      </c>
      <c r="D88" s="21">
        <f t="shared" si="8"/>
        <v>445.76840000000004</v>
      </c>
      <c r="E88" s="22">
        <f t="shared" si="7"/>
        <v>446</v>
      </c>
      <c r="F88" s="23"/>
      <c r="G88" s="45"/>
    </row>
    <row r="89" spans="1:7" ht="16.5" customHeight="1" x14ac:dyDescent="0.25">
      <c r="A89" s="79"/>
      <c r="B89" s="69" t="s">
        <v>150</v>
      </c>
      <c r="C89" s="24">
        <v>82</v>
      </c>
      <c r="D89" s="21">
        <f t="shared" si="8"/>
        <v>891.53680000000008</v>
      </c>
      <c r="E89" s="22">
        <f t="shared" si="7"/>
        <v>892</v>
      </c>
      <c r="F89" s="23"/>
      <c r="G89" s="45"/>
    </row>
    <row r="90" spans="1:7" ht="16.5" customHeight="1" x14ac:dyDescent="0.25">
      <c r="A90" s="27" t="s">
        <v>114</v>
      </c>
      <c r="B90" s="19" t="s">
        <v>115</v>
      </c>
      <c r="C90" s="20">
        <v>82</v>
      </c>
      <c r="D90" s="21">
        <f t="shared" si="8"/>
        <v>891.53680000000008</v>
      </c>
      <c r="E90" s="22">
        <f t="shared" si="7"/>
        <v>892</v>
      </c>
      <c r="F90" s="23"/>
      <c r="G90" s="45"/>
    </row>
    <row r="91" spans="1:7" ht="16.5" customHeight="1" x14ac:dyDescent="0.25">
      <c r="A91" s="27" t="s">
        <v>116</v>
      </c>
      <c r="B91" s="19" t="s">
        <v>117</v>
      </c>
      <c r="C91" s="20">
        <v>0</v>
      </c>
      <c r="D91" s="21">
        <f t="shared" si="8"/>
        <v>0</v>
      </c>
      <c r="E91" s="22">
        <f t="shared" si="7"/>
        <v>0</v>
      </c>
      <c r="F91" s="23"/>
      <c r="G91" s="45"/>
    </row>
    <row r="92" spans="1:7" ht="16.5" customHeight="1" x14ac:dyDescent="0.25">
      <c r="A92" s="27">
        <v>65</v>
      </c>
      <c r="B92" s="19" t="s">
        <v>118</v>
      </c>
      <c r="C92" s="20">
        <v>66</v>
      </c>
      <c r="D92" s="21">
        <f t="shared" si="8"/>
        <v>717.5784000000001</v>
      </c>
      <c r="E92" s="22">
        <f t="shared" si="7"/>
        <v>718</v>
      </c>
      <c r="F92" s="23"/>
      <c r="G92" s="45"/>
    </row>
    <row r="93" spans="1:7" ht="16.5" customHeight="1" x14ac:dyDescent="0.25">
      <c r="A93" s="27" t="s">
        <v>53</v>
      </c>
      <c r="B93" s="19" t="s">
        <v>54</v>
      </c>
      <c r="C93" s="20">
        <v>50</v>
      </c>
      <c r="D93" s="21">
        <f t="shared" si="8"/>
        <v>543.62</v>
      </c>
      <c r="E93" s="22">
        <f t="shared" si="7"/>
        <v>544</v>
      </c>
      <c r="F93" s="23">
        <f t="shared" si="4"/>
        <v>546</v>
      </c>
      <c r="G93" s="45"/>
    </row>
    <row r="94" spans="1:7" ht="16.5" customHeight="1" x14ac:dyDescent="0.25">
      <c r="A94" s="18" t="s">
        <v>55</v>
      </c>
      <c r="B94" s="19" t="s">
        <v>56</v>
      </c>
      <c r="C94" s="20">
        <v>50</v>
      </c>
      <c r="D94" s="21">
        <f t="shared" si="8"/>
        <v>543.62</v>
      </c>
      <c r="E94" s="22">
        <f t="shared" si="7"/>
        <v>544</v>
      </c>
      <c r="F94" s="23">
        <f t="shared" si="4"/>
        <v>546</v>
      </c>
    </row>
    <row r="95" spans="1:7" ht="16.5" customHeight="1" x14ac:dyDescent="0.25">
      <c r="A95" s="27" t="s">
        <v>57</v>
      </c>
      <c r="B95" s="19" t="s">
        <v>119</v>
      </c>
      <c r="C95" s="20">
        <v>50</v>
      </c>
      <c r="D95" s="21">
        <f t="shared" si="8"/>
        <v>543.62</v>
      </c>
      <c r="E95" s="22">
        <f t="shared" si="7"/>
        <v>544</v>
      </c>
      <c r="F95" s="23">
        <f t="shared" si="4"/>
        <v>546</v>
      </c>
    </row>
    <row r="96" spans="1:7" ht="16.5" customHeight="1" x14ac:dyDescent="0.25">
      <c r="A96" s="27"/>
      <c r="B96" s="19"/>
      <c r="C96" s="46"/>
      <c r="D96" s="21"/>
      <c r="E96" s="22"/>
      <c r="F96" s="23"/>
    </row>
    <row r="97" spans="1:6" ht="42.75" customHeight="1" x14ac:dyDescent="0.25">
      <c r="A97" s="27"/>
      <c r="B97" s="71" t="s">
        <v>58</v>
      </c>
      <c r="C97" s="46"/>
      <c r="D97" s="21"/>
      <c r="E97" s="22"/>
      <c r="F97" s="23"/>
    </row>
    <row r="98" spans="1:6" ht="16.5" customHeight="1" x14ac:dyDescent="0.25">
      <c r="A98" s="47">
        <v>67</v>
      </c>
      <c r="B98" s="44" t="s">
        <v>59</v>
      </c>
      <c r="C98" s="46">
        <v>16</v>
      </c>
      <c r="D98" s="21">
        <f t="shared" si="8"/>
        <v>173.95840000000001</v>
      </c>
      <c r="E98" s="22">
        <f t="shared" si="7"/>
        <v>174</v>
      </c>
      <c r="F98" s="23">
        <f t="shared" si="4"/>
        <v>176</v>
      </c>
    </row>
    <row r="99" spans="1:6" ht="16.5" customHeight="1" x14ac:dyDescent="0.25">
      <c r="A99" s="18">
        <v>68</v>
      </c>
      <c r="B99" s="19" t="s">
        <v>60</v>
      </c>
      <c r="C99" s="20">
        <v>20</v>
      </c>
      <c r="D99" s="21">
        <f t="shared" si="8"/>
        <v>217.44800000000001</v>
      </c>
      <c r="E99" s="22">
        <f t="shared" si="7"/>
        <v>218</v>
      </c>
      <c r="F99" s="23">
        <f t="shared" si="4"/>
        <v>220</v>
      </c>
    </row>
    <row r="100" spans="1:6" ht="16.5" customHeight="1" x14ac:dyDescent="0.25">
      <c r="A100" s="18">
        <v>69</v>
      </c>
      <c r="B100" s="19" t="s">
        <v>61</v>
      </c>
      <c r="C100" s="24">
        <v>24</v>
      </c>
      <c r="D100" s="21">
        <f t="shared" si="8"/>
        <v>260.93760000000003</v>
      </c>
      <c r="E100" s="22">
        <f t="shared" si="7"/>
        <v>261</v>
      </c>
      <c r="F100" s="23">
        <f t="shared" si="4"/>
        <v>263</v>
      </c>
    </row>
    <row r="101" spans="1:6" ht="16.5" customHeight="1" x14ac:dyDescent="0.25">
      <c r="A101" s="18" t="s">
        <v>120</v>
      </c>
      <c r="B101" s="19" t="s">
        <v>121</v>
      </c>
      <c r="C101" s="24">
        <v>20</v>
      </c>
      <c r="D101" s="21">
        <f t="shared" si="8"/>
        <v>217.44800000000001</v>
      </c>
      <c r="E101" s="22">
        <f t="shared" si="7"/>
        <v>218</v>
      </c>
      <c r="F101" s="23"/>
    </row>
    <row r="102" spans="1:6" ht="16.5" customHeight="1" x14ac:dyDescent="0.25">
      <c r="A102" s="18" t="s">
        <v>122</v>
      </c>
      <c r="B102" s="19" t="s">
        <v>123</v>
      </c>
      <c r="C102" s="24">
        <v>33</v>
      </c>
      <c r="D102" s="21">
        <f t="shared" si="8"/>
        <v>358.78920000000005</v>
      </c>
      <c r="E102" s="22">
        <f t="shared" si="7"/>
        <v>359</v>
      </c>
      <c r="F102" s="23"/>
    </row>
    <row r="103" spans="1:6" ht="16.5" customHeight="1" x14ac:dyDescent="0.25">
      <c r="A103" s="27">
        <v>71</v>
      </c>
      <c r="B103" s="19" t="s">
        <v>62</v>
      </c>
      <c r="C103" s="20">
        <v>10</v>
      </c>
      <c r="D103" s="21">
        <f t="shared" si="8"/>
        <v>108.724</v>
      </c>
      <c r="E103" s="22">
        <f t="shared" si="7"/>
        <v>109</v>
      </c>
      <c r="F103" s="23">
        <f t="shared" si="4"/>
        <v>111</v>
      </c>
    </row>
    <row r="104" spans="1:6" ht="30.75" customHeight="1" x14ac:dyDescent="0.25">
      <c r="A104" s="27" t="s">
        <v>124</v>
      </c>
      <c r="B104" s="19" t="s">
        <v>125</v>
      </c>
      <c r="C104" s="20">
        <v>13</v>
      </c>
      <c r="D104" s="21">
        <f t="shared" si="8"/>
        <v>141.34120000000001</v>
      </c>
      <c r="E104" s="22">
        <f t="shared" si="7"/>
        <v>142</v>
      </c>
      <c r="F104" s="23"/>
    </row>
    <row r="105" spans="1:6" ht="30.75" customHeight="1" x14ac:dyDescent="0.25">
      <c r="A105" s="27" t="s">
        <v>126</v>
      </c>
      <c r="B105" s="19" t="s">
        <v>127</v>
      </c>
      <c r="C105" s="20">
        <v>0</v>
      </c>
      <c r="D105" s="21">
        <f t="shared" si="8"/>
        <v>0</v>
      </c>
      <c r="E105" s="22">
        <f t="shared" si="7"/>
        <v>0</v>
      </c>
      <c r="F105" s="23"/>
    </row>
    <row r="106" spans="1:6" ht="30.75" customHeight="1" x14ac:dyDescent="0.25">
      <c r="A106" s="27" t="s">
        <v>128</v>
      </c>
      <c r="B106" s="19" t="s">
        <v>129</v>
      </c>
      <c r="C106" s="20">
        <v>20</v>
      </c>
      <c r="D106" s="21">
        <f t="shared" si="8"/>
        <v>217.44800000000001</v>
      </c>
      <c r="E106" s="22">
        <f t="shared" si="7"/>
        <v>218</v>
      </c>
      <c r="F106" s="23"/>
    </row>
    <row r="107" spans="1:6" ht="30.75" customHeight="1" x14ac:dyDescent="0.25">
      <c r="A107" s="27" t="s">
        <v>130</v>
      </c>
      <c r="B107" s="19" t="s">
        <v>131</v>
      </c>
      <c r="C107" s="20">
        <v>0</v>
      </c>
      <c r="D107" s="21">
        <f t="shared" si="8"/>
        <v>0</v>
      </c>
      <c r="E107" s="22">
        <f t="shared" si="7"/>
        <v>0</v>
      </c>
      <c r="F107" s="23"/>
    </row>
    <row r="108" spans="1:6" ht="30.75" customHeight="1" x14ac:dyDescent="0.25">
      <c r="A108" s="27">
        <v>73</v>
      </c>
      <c r="B108" s="19" t="s">
        <v>132</v>
      </c>
      <c r="C108" s="20">
        <v>1</v>
      </c>
      <c r="D108" s="21">
        <f t="shared" si="8"/>
        <v>10.872400000000001</v>
      </c>
      <c r="E108" s="22">
        <f t="shared" si="7"/>
        <v>11</v>
      </c>
      <c r="F108" s="23"/>
    </row>
    <row r="109" spans="1:6" ht="16.5" customHeight="1" x14ac:dyDescent="0.25">
      <c r="A109" s="27"/>
      <c r="B109" s="19"/>
      <c r="C109" s="20"/>
      <c r="D109" s="21"/>
      <c r="E109" s="22"/>
      <c r="F109" s="23"/>
    </row>
    <row r="110" spans="1:6" ht="16.5" customHeight="1" x14ac:dyDescent="0.25">
      <c r="A110" s="27"/>
      <c r="B110" s="16" t="s">
        <v>63</v>
      </c>
      <c r="C110" s="20"/>
      <c r="D110" s="21"/>
      <c r="E110" s="22"/>
      <c r="F110" s="23"/>
    </row>
    <row r="111" spans="1:6" ht="16.5" customHeight="1" x14ac:dyDescent="0.25">
      <c r="A111" s="48">
        <v>74</v>
      </c>
      <c r="B111" s="19" t="s">
        <v>64</v>
      </c>
      <c r="C111" s="49">
        <v>50</v>
      </c>
      <c r="D111" s="21">
        <f t="shared" si="8"/>
        <v>543.62</v>
      </c>
      <c r="E111" s="22">
        <f t="shared" si="7"/>
        <v>544</v>
      </c>
      <c r="F111" s="23">
        <f t="shared" si="4"/>
        <v>546</v>
      </c>
    </row>
    <row r="112" spans="1:6" ht="16.5" customHeight="1" x14ac:dyDescent="0.25">
      <c r="A112" s="48"/>
      <c r="B112" s="19"/>
      <c r="C112" s="49"/>
      <c r="D112" s="21"/>
      <c r="E112" s="22"/>
      <c r="F112" s="23"/>
    </row>
    <row r="113" spans="1:5" x14ac:dyDescent="0.25">
      <c r="A113" s="50"/>
      <c r="B113" s="51"/>
      <c r="C113" s="51"/>
      <c r="D113" s="52"/>
      <c r="E113" s="53"/>
    </row>
    <row r="114" spans="1:5" x14ac:dyDescent="0.25">
      <c r="A114" s="54"/>
      <c r="B114" s="55" t="s">
        <v>65</v>
      </c>
      <c r="C114" s="55"/>
      <c r="D114" s="52"/>
      <c r="E114" s="53"/>
    </row>
    <row r="115" spans="1:5" ht="15.75" thickBot="1" x14ac:dyDescent="0.3">
      <c r="A115" s="56"/>
      <c r="B115" s="57" t="s">
        <v>66</v>
      </c>
      <c r="C115" s="57"/>
      <c r="D115" s="58"/>
      <c r="E115" s="59"/>
    </row>
  </sheetData>
  <mergeCells count="10">
    <mergeCell ref="A46:A47"/>
    <mergeCell ref="A76:A80"/>
    <mergeCell ref="A81:A85"/>
    <mergeCell ref="A86:A89"/>
    <mergeCell ref="A1:E1"/>
    <mergeCell ref="A2:B2"/>
    <mergeCell ref="A3:B3"/>
    <mergeCell ref="A40:A41"/>
    <mergeCell ref="A49:A50"/>
    <mergeCell ref="A52:A53"/>
  </mergeCells>
  <printOptions horizontalCentered="1"/>
  <pageMargins left="0.25" right="0.25" top="0.5" bottom="0.5" header="0" footer="0"/>
  <pageSetup paperSize="9" scale="64" fitToHeight="2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Martelli</dc:creator>
  <cp:lastModifiedBy>vincenzo.maccarrone</cp:lastModifiedBy>
  <cp:lastPrinted>2024-12-30T11:33:39Z</cp:lastPrinted>
  <dcterms:created xsi:type="dcterms:W3CDTF">2020-09-30T09:43:30Z</dcterms:created>
  <dcterms:modified xsi:type="dcterms:W3CDTF">2026-06-25T10:26:45Z</dcterms:modified>
</cp:coreProperties>
</file>